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ropbox\HCFL\Team Stats\2018\"/>
    </mc:Choice>
  </mc:AlternateContent>
  <bookViews>
    <workbookView xWindow="0" yWindow="0" windowWidth="23040" windowHeight="8424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Sheet1" sheetId="22" r:id="rId21"/>
  </sheets>
  <externalReferences>
    <externalReference r:id="rId22"/>
    <externalReference r:id="rId23"/>
  </externalReferences>
  <definedNames>
    <definedName name="_xlnm.Print_Area" localSheetId="1">'Game 1'!$A$1:$AA$41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0" i="19" l="1"/>
  <c r="T40" i="19"/>
  <c r="C40" i="19"/>
  <c r="B40" i="19"/>
  <c r="U39" i="19"/>
  <c r="T39" i="19"/>
  <c r="C39" i="19"/>
  <c r="B39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U35" i="19"/>
  <c r="T35" i="19"/>
  <c r="C35" i="19"/>
  <c r="B35" i="19"/>
  <c r="H32" i="19"/>
  <c r="F32" i="19"/>
  <c r="Y32" i="19"/>
  <c r="X32" i="19"/>
  <c r="W32" i="19"/>
  <c r="V32" i="19"/>
  <c r="C32" i="19"/>
  <c r="B32" i="19"/>
  <c r="H31" i="19"/>
  <c r="F31" i="19"/>
  <c r="Y31" i="19"/>
  <c r="X31" i="19"/>
  <c r="W31" i="19"/>
  <c r="V31" i="19"/>
  <c r="C31" i="19"/>
  <c r="B31" i="19"/>
  <c r="H30" i="19"/>
  <c r="F30" i="19"/>
  <c r="Y30" i="19"/>
  <c r="X30" i="19"/>
  <c r="W30" i="19"/>
  <c r="V30" i="19"/>
  <c r="B30" i="19"/>
  <c r="H29" i="19"/>
  <c r="F29" i="19"/>
  <c r="Y29" i="19"/>
  <c r="X29" i="19"/>
  <c r="W29" i="19"/>
  <c r="V29" i="19"/>
  <c r="C29" i="19"/>
  <c r="B29" i="19"/>
  <c r="H28" i="19"/>
  <c r="F28" i="19"/>
  <c r="Y28" i="19"/>
  <c r="X28" i="19"/>
  <c r="W28" i="19"/>
  <c r="V28" i="19"/>
  <c r="C28" i="19"/>
  <c r="B28" i="19"/>
  <c r="H27" i="19"/>
  <c r="F27" i="19"/>
  <c r="Y27" i="19"/>
  <c r="X27" i="19"/>
  <c r="W27" i="19"/>
  <c r="V27" i="19"/>
  <c r="C27" i="19"/>
  <c r="B27" i="19"/>
  <c r="H26" i="19"/>
  <c r="F26" i="19"/>
  <c r="Y26" i="19"/>
  <c r="X26" i="19"/>
  <c r="W26" i="19"/>
  <c r="V26" i="19"/>
  <c r="C26" i="19"/>
  <c r="B26" i="19"/>
  <c r="H25" i="19"/>
  <c r="F25" i="19"/>
  <c r="Y25" i="19"/>
  <c r="X25" i="19"/>
  <c r="W25" i="19"/>
  <c r="V25" i="19"/>
  <c r="C25" i="19"/>
  <c r="B25" i="19"/>
  <c r="H24" i="19"/>
  <c r="F24" i="19"/>
  <c r="Y24" i="19"/>
  <c r="X24" i="19"/>
  <c r="W24" i="19"/>
  <c r="V24" i="19"/>
  <c r="C24" i="19"/>
  <c r="B24" i="19"/>
  <c r="H23" i="19"/>
  <c r="F23" i="19"/>
  <c r="Y23" i="19"/>
  <c r="X23" i="19"/>
  <c r="W23" i="19"/>
  <c r="V23" i="19"/>
  <c r="C23" i="19"/>
  <c r="B23" i="19"/>
  <c r="H22" i="19"/>
  <c r="F22" i="19"/>
  <c r="Y22" i="19"/>
  <c r="X22" i="19"/>
  <c r="W22" i="19"/>
  <c r="V22" i="19"/>
  <c r="C22" i="19"/>
  <c r="B22" i="19"/>
  <c r="H21" i="19"/>
  <c r="F21" i="19"/>
  <c r="Y21" i="19"/>
  <c r="X21" i="19"/>
  <c r="W21" i="19"/>
  <c r="V21" i="19"/>
  <c r="C21" i="19"/>
  <c r="B21" i="19"/>
  <c r="H20" i="19"/>
  <c r="F20" i="19"/>
  <c r="Y20" i="19"/>
  <c r="X20" i="19"/>
  <c r="W20" i="19"/>
  <c r="V20" i="19"/>
  <c r="C20" i="19"/>
  <c r="B20" i="19"/>
  <c r="H19" i="19"/>
  <c r="F19" i="19"/>
  <c r="Y19" i="19"/>
  <c r="X19" i="19"/>
  <c r="W19" i="19"/>
  <c r="V19" i="19"/>
  <c r="C19" i="19"/>
  <c r="B19" i="19"/>
  <c r="H18" i="19"/>
  <c r="F18" i="19"/>
  <c r="Y18" i="19"/>
  <c r="X18" i="19"/>
  <c r="W18" i="19"/>
  <c r="V18" i="19"/>
  <c r="C18" i="19"/>
  <c r="B18" i="19"/>
  <c r="H17" i="19"/>
  <c r="F17" i="19"/>
  <c r="Y17" i="19"/>
  <c r="X17" i="19"/>
  <c r="W17" i="19"/>
  <c r="V17" i="19"/>
  <c r="C17" i="19"/>
  <c r="B17" i="19"/>
  <c r="H16" i="19"/>
  <c r="F16" i="19"/>
  <c r="Y16" i="19"/>
  <c r="X16" i="19"/>
  <c r="W16" i="19"/>
  <c r="V16" i="19"/>
  <c r="C16" i="19"/>
  <c r="B16" i="19"/>
  <c r="H15" i="19"/>
  <c r="F15" i="19"/>
  <c r="Y15" i="19"/>
  <c r="X15" i="19"/>
  <c r="W15" i="19"/>
  <c r="V15" i="19"/>
  <c r="C15" i="19"/>
  <c r="B15" i="19"/>
  <c r="H14" i="19"/>
  <c r="F14" i="19"/>
  <c r="Y14" i="19"/>
  <c r="X14" i="19"/>
  <c r="W14" i="19"/>
  <c r="V14" i="19"/>
  <c r="C14" i="19"/>
  <c r="B14" i="19"/>
  <c r="H13" i="19"/>
  <c r="F13" i="19"/>
  <c r="Y13" i="19"/>
  <c r="X13" i="19"/>
  <c r="W13" i="19"/>
  <c r="V13" i="19"/>
  <c r="C13" i="19"/>
  <c r="B13" i="19"/>
  <c r="U40" i="21"/>
  <c r="T40" i="21"/>
  <c r="C40" i="21"/>
  <c r="B40" i="21"/>
  <c r="U39" i="21"/>
  <c r="T39" i="21"/>
  <c r="C39" i="21"/>
  <c r="B39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U35" i="21"/>
  <c r="T35" i="21"/>
  <c r="C35" i="21"/>
  <c r="B35" i="21"/>
  <c r="H32" i="21"/>
  <c r="F32" i="21"/>
  <c r="Y32" i="21"/>
  <c r="X32" i="21"/>
  <c r="W32" i="21"/>
  <c r="V32" i="21"/>
  <c r="C32" i="21"/>
  <c r="B32" i="21"/>
  <c r="H31" i="21"/>
  <c r="F31" i="21"/>
  <c r="Y31" i="21"/>
  <c r="X31" i="21"/>
  <c r="W31" i="21"/>
  <c r="V31" i="21"/>
  <c r="C31" i="21"/>
  <c r="B31" i="21"/>
  <c r="H30" i="21"/>
  <c r="F30" i="21"/>
  <c r="Y30" i="21"/>
  <c r="X30" i="21"/>
  <c r="W30" i="21"/>
  <c r="V30" i="21"/>
  <c r="B30" i="21"/>
  <c r="H29" i="21"/>
  <c r="F29" i="21"/>
  <c r="Y29" i="21"/>
  <c r="X29" i="21"/>
  <c r="W29" i="21"/>
  <c r="V29" i="21"/>
  <c r="C29" i="21"/>
  <c r="B29" i="21"/>
  <c r="H28" i="21"/>
  <c r="F28" i="21"/>
  <c r="Y28" i="21"/>
  <c r="X28" i="21"/>
  <c r="W28" i="21"/>
  <c r="V28" i="21"/>
  <c r="C28" i="21"/>
  <c r="B28" i="21"/>
  <c r="H27" i="21"/>
  <c r="F27" i="21"/>
  <c r="Y27" i="21"/>
  <c r="X27" i="21"/>
  <c r="W27" i="21"/>
  <c r="V27" i="21"/>
  <c r="C27" i="21"/>
  <c r="B27" i="21"/>
  <c r="H26" i="21"/>
  <c r="F26" i="21"/>
  <c r="Y26" i="21"/>
  <c r="X26" i="21"/>
  <c r="W26" i="21"/>
  <c r="V26" i="21"/>
  <c r="C26" i="21"/>
  <c r="B26" i="21"/>
  <c r="H25" i="21"/>
  <c r="F25" i="21"/>
  <c r="Y25" i="21"/>
  <c r="X25" i="21"/>
  <c r="W25" i="21"/>
  <c r="V25" i="21"/>
  <c r="C25" i="21"/>
  <c r="B25" i="21"/>
  <c r="H24" i="21"/>
  <c r="F24" i="21"/>
  <c r="Y24" i="21"/>
  <c r="X24" i="21"/>
  <c r="W24" i="21"/>
  <c r="V24" i="21"/>
  <c r="C24" i="21"/>
  <c r="B24" i="21"/>
  <c r="H23" i="21"/>
  <c r="F23" i="21"/>
  <c r="Y23" i="21"/>
  <c r="X23" i="21"/>
  <c r="W23" i="21"/>
  <c r="V23" i="21"/>
  <c r="C23" i="21"/>
  <c r="B23" i="21"/>
  <c r="H22" i="21"/>
  <c r="F22" i="21"/>
  <c r="Y22" i="21"/>
  <c r="X22" i="21"/>
  <c r="W22" i="21"/>
  <c r="V22" i="21"/>
  <c r="C22" i="21"/>
  <c r="B22" i="21"/>
  <c r="H21" i="21"/>
  <c r="F21" i="21"/>
  <c r="Y21" i="21"/>
  <c r="X21" i="21"/>
  <c r="W21" i="21"/>
  <c r="V21" i="21"/>
  <c r="C21" i="21"/>
  <c r="B21" i="21"/>
  <c r="H20" i="21"/>
  <c r="F20" i="21"/>
  <c r="Y20" i="21"/>
  <c r="X20" i="21"/>
  <c r="W20" i="21"/>
  <c r="V20" i="21"/>
  <c r="C20" i="21"/>
  <c r="B20" i="21"/>
  <c r="H19" i="21"/>
  <c r="F19" i="21"/>
  <c r="Y19" i="21"/>
  <c r="X19" i="21"/>
  <c r="W19" i="21"/>
  <c r="V19" i="21"/>
  <c r="C19" i="21"/>
  <c r="B19" i="21"/>
  <c r="H18" i="21"/>
  <c r="F18" i="21"/>
  <c r="Y18" i="21"/>
  <c r="X18" i="21"/>
  <c r="W18" i="21"/>
  <c r="V18" i="21"/>
  <c r="C18" i="21"/>
  <c r="B18" i="21"/>
  <c r="H17" i="21"/>
  <c r="F17" i="21"/>
  <c r="Y17" i="21"/>
  <c r="X17" i="21"/>
  <c r="W17" i="21"/>
  <c r="V17" i="21"/>
  <c r="C17" i="21"/>
  <c r="B17" i="21"/>
  <c r="H16" i="21"/>
  <c r="F16" i="21"/>
  <c r="Y16" i="21"/>
  <c r="X16" i="21"/>
  <c r="W16" i="21"/>
  <c r="V16" i="21"/>
  <c r="C16" i="21"/>
  <c r="B16" i="21"/>
  <c r="H15" i="21"/>
  <c r="F15" i="21"/>
  <c r="Y15" i="21"/>
  <c r="X15" i="21"/>
  <c r="W15" i="21"/>
  <c r="V15" i="21"/>
  <c r="C15" i="21"/>
  <c r="B15" i="21"/>
  <c r="H14" i="21"/>
  <c r="F14" i="21"/>
  <c r="Y14" i="21"/>
  <c r="X14" i="21"/>
  <c r="W14" i="21"/>
  <c r="V14" i="21"/>
  <c r="C14" i="21"/>
  <c r="B14" i="21"/>
  <c r="H13" i="21"/>
  <c r="F13" i="21"/>
  <c r="Y13" i="21"/>
  <c r="X13" i="21"/>
  <c r="W13" i="21"/>
  <c r="V13" i="21"/>
  <c r="C13" i="21"/>
  <c r="B13" i="21"/>
  <c r="U40" i="16"/>
  <c r="T40" i="16"/>
  <c r="C40" i="16"/>
  <c r="B40" i="16"/>
  <c r="U39" i="16"/>
  <c r="T39" i="16"/>
  <c r="C39" i="16"/>
  <c r="B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H32" i="16"/>
  <c r="F32" i="16"/>
  <c r="Y32" i="16"/>
  <c r="X32" i="16"/>
  <c r="W32" i="16"/>
  <c r="V32" i="16"/>
  <c r="C32" i="16"/>
  <c r="B32" i="16"/>
  <c r="H31" i="16"/>
  <c r="F31" i="16"/>
  <c r="Y31" i="16"/>
  <c r="X31" i="16"/>
  <c r="W31" i="16"/>
  <c r="V31" i="16"/>
  <c r="C31" i="16"/>
  <c r="B31" i="16"/>
  <c r="H30" i="16"/>
  <c r="F30" i="16"/>
  <c r="Y30" i="16"/>
  <c r="X30" i="16"/>
  <c r="W30" i="16"/>
  <c r="V30" i="16"/>
  <c r="C30" i="16"/>
  <c r="B30" i="16"/>
  <c r="H29" i="16"/>
  <c r="F29" i="16"/>
  <c r="Y29" i="16"/>
  <c r="X29" i="16"/>
  <c r="W29" i="16"/>
  <c r="V29" i="16"/>
  <c r="C29" i="16"/>
  <c r="B29" i="16"/>
  <c r="H28" i="16"/>
  <c r="F28" i="16"/>
  <c r="Y28" i="16"/>
  <c r="X28" i="16"/>
  <c r="W28" i="16"/>
  <c r="V28" i="16"/>
  <c r="C28" i="16"/>
  <c r="B28" i="16"/>
  <c r="H27" i="16"/>
  <c r="F27" i="16"/>
  <c r="Y27" i="16"/>
  <c r="X27" i="16"/>
  <c r="W27" i="16"/>
  <c r="V27" i="16"/>
  <c r="C27" i="16"/>
  <c r="B27" i="16"/>
  <c r="H26" i="16"/>
  <c r="F26" i="16"/>
  <c r="Y26" i="16"/>
  <c r="X26" i="16"/>
  <c r="W26" i="16"/>
  <c r="V26" i="16"/>
  <c r="C26" i="16"/>
  <c r="B26" i="16"/>
  <c r="H25" i="16"/>
  <c r="F25" i="16"/>
  <c r="Y25" i="16"/>
  <c r="X25" i="16"/>
  <c r="W25" i="16"/>
  <c r="V25" i="16"/>
  <c r="C25" i="16"/>
  <c r="B25" i="16"/>
  <c r="H24" i="16"/>
  <c r="F24" i="16"/>
  <c r="Y24" i="16"/>
  <c r="X24" i="16"/>
  <c r="W24" i="16"/>
  <c r="V24" i="16"/>
  <c r="C24" i="16"/>
  <c r="B24" i="16"/>
  <c r="H23" i="16"/>
  <c r="F23" i="16"/>
  <c r="Y23" i="16"/>
  <c r="X23" i="16"/>
  <c r="W23" i="16"/>
  <c r="V23" i="16"/>
  <c r="C23" i="16"/>
  <c r="B23" i="16"/>
  <c r="H22" i="16"/>
  <c r="F22" i="16"/>
  <c r="Y22" i="16"/>
  <c r="X22" i="16"/>
  <c r="W22" i="16"/>
  <c r="V22" i="16"/>
  <c r="C22" i="16"/>
  <c r="B22" i="16"/>
  <c r="H21" i="16"/>
  <c r="F21" i="16"/>
  <c r="Y21" i="16"/>
  <c r="X21" i="16"/>
  <c r="W21" i="16"/>
  <c r="V21" i="16"/>
  <c r="C21" i="16"/>
  <c r="B21" i="16"/>
  <c r="H20" i="16"/>
  <c r="F20" i="16"/>
  <c r="Y20" i="16"/>
  <c r="X20" i="16"/>
  <c r="W20" i="16"/>
  <c r="V20" i="16"/>
  <c r="C20" i="16"/>
  <c r="B20" i="16"/>
  <c r="H19" i="16"/>
  <c r="F19" i="16"/>
  <c r="Y19" i="16"/>
  <c r="X19" i="16"/>
  <c r="W19" i="16"/>
  <c r="V19" i="16"/>
  <c r="C19" i="16"/>
  <c r="B19" i="16"/>
  <c r="H18" i="16"/>
  <c r="F18" i="16"/>
  <c r="Y18" i="16"/>
  <c r="X18" i="16"/>
  <c r="W18" i="16"/>
  <c r="V18" i="16"/>
  <c r="C18" i="16"/>
  <c r="B18" i="16"/>
  <c r="H17" i="16"/>
  <c r="F17" i="16"/>
  <c r="Y17" i="16"/>
  <c r="X17" i="16"/>
  <c r="W17" i="16"/>
  <c r="V17" i="16"/>
  <c r="C17" i="16"/>
  <c r="B17" i="16"/>
  <c r="H16" i="16"/>
  <c r="F16" i="16"/>
  <c r="Y16" i="16"/>
  <c r="X16" i="16"/>
  <c r="W16" i="16"/>
  <c r="V16" i="16"/>
  <c r="C16" i="16"/>
  <c r="B16" i="16"/>
  <c r="H15" i="16"/>
  <c r="F15" i="16"/>
  <c r="Y15" i="16"/>
  <c r="X15" i="16"/>
  <c r="W15" i="16"/>
  <c r="V15" i="16"/>
  <c r="C15" i="16"/>
  <c r="B15" i="16"/>
  <c r="H14" i="16"/>
  <c r="F14" i="16"/>
  <c r="Y14" i="16"/>
  <c r="X14" i="16"/>
  <c r="W14" i="16"/>
  <c r="V14" i="16"/>
  <c r="C14" i="16"/>
  <c r="B14" i="16"/>
  <c r="H13" i="16"/>
  <c r="F13" i="16"/>
  <c r="Y13" i="16"/>
  <c r="X13" i="16"/>
  <c r="W13" i="16"/>
  <c r="V13" i="16"/>
  <c r="C13" i="16"/>
  <c r="B13" i="16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H16" i="8"/>
  <c r="F16" i="8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L3" i="3"/>
  <c r="K3" i="3"/>
  <c r="I3" i="3"/>
  <c r="H3" i="3"/>
  <c r="G3" i="3"/>
  <c r="V32" i="1"/>
  <c r="V32" i="20"/>
  <c r="V32" i="4"/>
  <c r="V32" i="5"/>
  <c r="V32" i="6"/>
  <c r="V32" i="7"/>
  <c r="V32" i="8"/>
  <c r="V32" i="9"/>
  <c r="V32" i="10"/>
  <c r="V32" i="11"/>
  <c r="V32" i="12"/>
  <c r="V32" i="13"/>
  <c r="V32" i="14"/>
  <c r="V32" i="15"/>
  <c r="V32" i="17"/>
  <c r="V32" i="18"/>
  <c r="H32" i="1"/>
  <c r="H32" i="20"/>
  <c r="H32" i="4"/>
  <c r="H32" i="5"/>
  <c r="H32" i="6"/>
  <c r="H32" i="7"/>
  <c r="H32" i="8"/>
  <c r="H32" i="9"/>
  <c r="H32" i="10"/>
  <c r="H32" i="11"/>
  <c r="H32" i="12"/>
  <c r="H32" i="13"/>
  <c r="H32" i="14"/>
  <c r="H32" i="15"/>
  <c r="H32" i="17"/>
  <c r="H32" i="18"/>
  <c r="F32" i="1"/>
  <c r="F32" i="20"/>
  <c r="F32" i="4"/>
  <c r="F32" i="5"/>
  <c r="F32" i="6"/>
  <c r="F32" i="7"/>
  <c r="F32" i="8"/>
  <c r="F32" i="9"/>
  <c r="F32" i="10"/>
  <c r="F32" i="11"/>
  <c r="F32" i="12"/>
  <c r="F32" i="13"/>
  <c r="F32" i="14"/>
  <c r="F32" i="15"/>
  <c r="F32" i="17"/>
  <c r="F32" i="18"/>
  <c r="V31" i="1"/>
  <c r="V31" i="20"/>
  <c r="V31" i="4"/>
  <c r="V31" i="5"/>
  <c r="V31" i="6"/>
  <c r="V31" i="7"/>
  <c r="V31" i="8"/>
  <c r="V31" i="9"/>
  <c r="V31" i="10"/>
  <c r="V31" i="11"/>
  <c r="V31" i="12"/>
  <c r="V31" i="13"/>
  <c r="V31" i="14"/>
  <c r="V31" i="15"/>
  <c r="V31" i="17"/>
  <c r="V31" i="18"/>
  <c r="H31" i="1"/>
  <c r="H31" i="20"/>
  <c r="H31" i="4"/>
  <c r="H31" i="5"/>
  <c r="H31" i="6"/>
  <c r="H31" i="7"/>
  <c r="H31" i="8"/>
  <c r="H31" i="9"/>
  <c r="H31" i="10"/>
  <c r="H31" i="11"/>
  <c r="H31" i="12"/>
  <c r="H31" i="13"/>
  <c r="H31" i="14"/>
  <c r="H31" i="15"/>
  <c r="H31" i="17"/>
  <c r="H31" i="18"/>
  <c r="F31" i="1"/>
  <c r="F31" i="20"/>
  <c r="F31" i="4"/>
  <c r="F31" i="5"/>
  <c r="F31" i="6"/>
  <c r="F31" i="7"/>
  <c r="F31" i="8"/>
  <c r="F31" i="9"/>
  <c r="F31" i="10"/>
  <c r="F31" i="11"/>
  <c r="F31" i="12"/>
  <c r="F31" i="13"/>
  <c r="F31" i="14"/>
  <c r="F31" i="15"/>
  <c r="F31" i="17"/>
  <c r="F31" i="18"/>
  <c r="V30" i="1"/>
  <c r="V30" i="20"/>
  <c r="V30" i="4"/>
  <c r="V30" i="5"/>
  <c r="V30" i="6"/>
  <c r="V30" i="7"/>
  <c r="V30" i="8"/>
  <c r="V30" i="9"/>
  <c r="V30" i="10"/>
  <c r="V30" i="11"/>
  <c r="V30" i="12"/>
  <c r="V30" i="13"/>
  <c r="V30" i="14"/>
  <c r="V30" i="15"/>
  <c r="V30" i="17"/>
  <c r="V30" i="18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30" i="1"/>
  <c r="H30" i="20"/>
  <c r="H30" i="4"/>
  <c r="H30" i="5"/>
  <c r="H30" i="6"/>
  <c r="H30" i="7"/>
  <c r="H30" i="8"/>
  <c r="H30" i="9"/>
  <c r="H30" i="10"/>
  <c r="H30" i="11"/>
  <c r="H30" i="12"/>
  <c r="H30" i="13"/>
  <c r="H30" i="14"/>
  <c r="H30" i="15"/>
  <c r="H30" i="17"/>
  <c r="H30" i="18"/>
  <c r="H13" i="3"/>
  <c r="G13" i="3"/>
  <c r="F30" i="1"/>
  <c r="F30" i="20"/>
  <c r="F30" i="4"/>
  <c r="F30" i="5"/>
  <c r="F30" i="6"/>
  <c r="F30" i="7"/>
  <c r="F30" i="8"/>
  <c r="F30" i="9"/>
  <c r="F30" i="10"/>
  <c r="F30" i="11"/>
  <c r="F30" i="12"/>
  <c r="F30" i="13"/>
  <c r="F30" i="14"/>
  <c r="F30" i="15"/>
  <c r="F30" i="17"/>
  <c r="F30" i="18"/>
  <c r="F13" i="3"/>
  <c r="E13" i="3"/>
  <c r="D13" i="3"/>
  <c r="V29" i="1"/>
  <c r="V29" i="20"/>
  <c r="V29" i="4"/>
  <c r="V29" i="5"/>
  <c r="V29" i="6"/>
  <c r="V29" i="7"/>
  <c r="V29" i="8"/>
  <c r="V29" i="9"/>
  <c r="V29" i="10"/>
  <c r="V29" i="11"/>
  <c r="V29" i="12"/>
  <c r="V29" i="13"/>
  <c r="V29" i="14"/>
  <c r="V29" i="15"/>
  <c r="V29" i="17"/>
  <c r="V29" i="18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29" i="1"/>
  <c r="H29" i="20"/>
  <c r="H29" i="4"/>
  <c r="H29" i="5"/>
  <c r="H29" i="6"/>
  <c r="H29" i="7"/>
  <c r="H29" i="8"/>
  <c r="H29" i="9"/>
  <c r="H29" i="10"/>
  <c r="H29" i="11"/>
  <c r="H29" i="12"/>
  <c r="H29" i="13"/>
  <c r="H29" i="14"/>
  <c r="H29" i="15"/>
  <c r="H29" i="17"/>
  <c r="H29" i="18"/>
  <c r="H18" i="3"/>
  <c r="G18" i="3"/>
  <c r="F29" i="1"/>
  <c r="F29" i="4"/>
  <c r="F29" i="5"/>
  <c r="F29" i="6"/>
  <c r="F29" i="20"/>
  <c r="F29" i="7"/>
  <c r="F29" i="8"/>
  <c r="F29" i="9"/>
  <c r="F29" i="10"/>
  <c r="F29" i="11"/>
  <c r="F29" i="12"/>
  <c r="F29" i="13"/>
  <c r="F29" i="14"/>
  <c r="F29" i="15"/>
  <c r="F29" i="17"/>
  <c r="F29" i="18"/>
  <c r="F18" i="3"/>
  <c r="E18" i="3"/>
  <c r="D18" i="3"/>
  <c r="V28" i="1"/>
  <c r="V28" i="20"/>
  <c r="V28" i="4"/>
  <c r="V28" i="5"/>
  <c r="V28" i="6"/>
  <c r="V28" i="7"/>
  <c r="V28" i="8"/>
  <c r="V28" i="9"/>
  <c r="V28" i="10"/>
  <c r="V28" i="11"/>
  <c r="V28" i="12"/>
  <c r="V28" i="13"/>
  <c r="V28" i="14"/>
  <c r="V28" i="15"/>
  <c r="V28" i="17"/>
  <c r="V28" i="18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8" i="1"/>
  <c r="H28" i="20"/>
  <c r="H28" i="4"/>
  <c r="H28" i="5"/>
  <c r="H28" i="6"/>
  <c r="H28" i="7"/>
  <c r="H28" i="8"/>
  <c r="H28" i="9"/>
  <c r="H28" i="10"/>
  <c r="H28" i="11"/>
  <c r="H28" i="12"/>
  <c r="H28" i="13"/>
  <c r="H28" i="14"/>
  <c r="H28" i="15"/>
  <c r="H28" i="17"/>
  <c r="H28" i="18"/>
  <c r="H22" i="3"/>
  <c r="G22" i="3"/>
  <c r="F28" i="4"/>
  <c r="F28" i="1"/>
  <c r="F28" i="20"/>
  <c r="F28" i="5"/>
  <c r="F28" i="6"/>
  <c r="F28" i="7"/>
  <c r="F28" i="8"/>
  <c r="F28" i="9"/>
  <c r="F28" i="10"/>
  <c r="F28" i="11"/>
  <c r="F28" i="12"/>
  <c r="F28" i="13"/>
  <c r="F28" i="14"/>
  <c r="F28" i="15"/>
  <c r="F28" i="17"/>
  <c r="F28" i="18"/>
  <c r="F22" i="3"/>
  <c r="E22" i="3"/>
  <c r="D22" i="3"/>
  <c r="V27" i="1"/>
  <c r="V27" i="20"/>
  <c r="V27" i="4"/>
  <c r="V27" i="5"/>
  <c r="V27" i="6"/>
  <c r="V27" i="7"/>
  <c r="V27" i="8"/>
  <c r="V27" i="9"/>
  <c r="V27" i="10"/>
  <c r="V27" i="11"/>
  <c r="V27" i="12"/>
  <c r="V27" i="13"/>
  <c r="V27" i="14"/>
  <c r="V27" i="15"/>
  <c r="V27" i="17"/>
  <c r="V27" i="18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7" i="1"/>
  <c r="H27" i="20"/>
  <c r="H27" i="4"/>
  <c r="H27" i="5"/>
  <c r="H27" i="6"/>
  <c r="H27" i="7"/>
  <c r="H27" i="8"/>
  <c r="H27" i="9"/>
  <c r="H27" i="10"/>
  <c r="H27" i="11"/>
  <c r="H27" i="12"/>
  <c r="H27" i="13"/>
  <c r="H27" i="14"/>
  <c r="H27" i="15"/>
  <c r="H27" i="17"/>
  <c r="H27" i="18"/>
  <c r="H24" i="3"/>
  <c r="G24" i="3"/>
  <c r="F27" i="20"/>
  <c r="F27" i="1"/>
  <c r="F27" i="4"/>
  <c r="F27" i="5"/>
  <c r="F27" i="6"/>
  <c r="F27" i="7"/>
  <c r="F27" i="8"/>
  <c r="F27" i="9"/>
  <c r="F27" i="10"/>
  <c r="F27" i="11"/>
  <c r="F27" i="12"/>
  <c r="F27" i="13"/>
  <c r="F27" i="14"/>
  <c r="F27" i="15"/>
  <c r="F27" i="17"/>
  <c r="F27" i="18"/>
  <c r="F24" i="3"/>
  <c r="E24" i="3"/>
  <c r="D24" i="3"/>
  <c r="V26" i="20"/>
  <c r="V26" i="1"/>
  <c r="V26" i="4"/>
  <c r="V26" i="5"/>
  <c r="V26" i="6"/>
  <c r="V26" i="7"/>
  <c r="V26" i="8"/>
  <c r="V26" i="9"/>
  <c r="V26" i="10"/>
  <c r="V26" i="11"/>
  <c r="V26" i="12"/>
  <c r="V26" i="13"/>
  <c r="V26" i="14"/>
  <c r="V26" i="15"/>
  <c r="V26" i="17"/>
  <c r="V26" i="18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26" i="20"/>
  <c r="H26" i="1"/>
  <c r="H26" i="4"/>
  <c r="H26" i="5"/>
  <c r="H26" i="6"/>
  <c r="H26" i="7"/>
  <c r="H26" i="8"/>
  <c r="H26" i="9"/>
  <c r="H26" i="10"/>
  <c r="H26" i="11"/>
  <c r="H26" i="12"/>
  <c r="H26" i="13"/>
  <c r="H26" i="14"/>
  <c r="H26" i="15"/>
  <c r="H26" i="17"/>
  <c r="H26" i="18"/>
  <c r="H14" i="3"/>
  <c r="G14" i="3"/>
  <c r="F26" i="20"/>
  <c r="F26" i="5"/>
  <c r="F26" i="1"/>
  <c r="F26" i="4"/>
  <c r="F26" i="6"/>
  <c r="F26" i="7"/>
  <c r="F26" i="8"/>
  <c r="F26" i="9"/>
  <c r="F26" i="10"/>
  <c r="F26" i="11"/>
  <c r="F26" i="12"/>
  <c r="F26" i="13"/>
  <c r="F26" i="14"/>
  <c r="F26" i="15"/>
  <c r="F26" i="17"/>
  <c r="F26" i="18"/>
  <c r="F14" i="3"/>
  <c r="E14" i="3"/>
  <c r="D14" i="3"/>
  <c r="V25" i="1"/>
  <c r="V25" i="20"/>
  <c r="V25" i="4"/>
  <c r="V25" i="5"/>
  <c r="V25" i="6"/>
  <c r="V25" i="7"/>
  <c r="V25" i="8"/>
  <c r="V25" i="9"/>
  <c r="V25" i="10"/>
  <c r="V25" i="11"/>
  <c r="V25" i="12"/>
  <c r="V25" i="13"/>
  <c r="V25" i="14"/>
  <c r="V25" i="15"/>
  <c r="V25" i="17"/>
  <c r="V25" i="18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25" i="1"/>
  <c r="H25" i="20"/>
  <c r="H25" i="4"/>
  <c r="H25" i="5"/>
  <c r="H25" i="6"/>
  <c r="H25" i="7"/>
  <c r="H25" i="8"/>
  <c r="H25" i="9"/>
  <c r="H25" i="10"/>
  <c r="H25" i="11"/>
  <c r="H25" i="12"/>
  <c r="H25" i="13"/>
  <c r="H25" i="14"/>
  <c r="H25" i="15"/>
  <c r="H25" i="17"/>
  <c r="H25" i="18"/>
  <c r="H8" i="3"/>
  <c r="G8" i="3"/>
  <c r="F25" i="1"/>
  <c r="F25" i="20"/>
  <c r="F25" i="4"/>
  <c r="F25" i="5"/>
  <c r="F25" i="6"/>
  <c r="F25" i="7"/>
  <c r="F25" i="8"/>
  <c r="F25" i="9"/>
  <c r="F25" i="10"/>
  <c r="F25" i="11"/>
  <c r="F25" i="12"/>
  <c r="F25" i="13"/>
  <c r="F25" i="14"/>
  <c r="F25" i="15"/>
  <c r="F25" i="17"/>
  <c r="F25" i="18"/>
  <c r="F8" i="3"/>
  <c r="E8" i="3"/>
  <c r="D8" i="3"/>
  <c r="V24" i="1"/>
  <c r="V24" i="20"/>
  <c r="V24" i="4"/>
  <c r="V24" i="5"/>
  <c r="V24" i="6"/>
  <c r="V24" i="7"/>
  <c r="V24" i="8"/>
  <c r="V24" i="9"/>
  <c r="V24" i="10"/>
  <c r="V24" i="11"/>
  <c r="V24" i="12"/>
  <c r="V24" i="13"/>
  <c r="V24" i="14"/>
  <c r="V24" i="15"/>
  <c r="V24" i="17"/>
  <c r="V24" i="18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4" i="1"/>
  <c r="H24" i="20"/>
  <c r="H24" i="4"/>
  <c r="H24" i="5"/>
  <c r="H24" i="6"/>
  <c r="H24" i="7"/>
  <c r="H24" i="8"/>
  <c r="H24" i="9"/>
  <c r="H24" i="10"/>
  <c r="H24" i="11"/>
  <c r="H24" i="12"/>
  <c r="H24" i="13"/>
  <c r="H24" i="14"/>
  <c r="H24" i="15"/>
  <c r="H24" i="17"/>
  <c r="H24" i="18"/>
  <c r="H20" i="3"/>
  <c r="G20" i="3"/>
  <c r="F24" i="1"/>
  <c r="F24" i="5"/>
  <c r="F24" i="20"/>
  <c r="F24" i="4"/>
  <c r="F24" i="6"/>
  <c r="F24" i="7"/>
  <c r="F24" i="8"/>
  <c r="F24" i="9"/>
  <c r="F24" i="10"/>
  <c r="F24" i="11"/>
  <c r="F24" i="12"/>
  <c r="F24" i="13"/>
  <c r="F24" i="14"/>
  <c r="F24" i="15"/>
  <c r="F24" i="17"/>
  <c r="F24" i="18"/>
  <c r="F20" i="3"/>
  <c r="E20" i="3"/>
  <c r="D20" i="3"/>
  <c r="V23" i="20"/>
  <c r="V23" i="1"/>
  <c r="V23" i="4"/>
  <c r="V23" i="5"/>
  <c r="V23" i="6"/>
  <c r="V23" i="7"/>
  <c r="V23" i="8"/>
  <c r="V23" i="9"/>
  <c r="V23" i="10"/>
  <c r="V23" i="11"/>
  <c r="V23" i="12"/>
  <c r="V23" i="13"/>
  <c r="V23" i="14"/>
  <c r="V23" i="15"/>
  <c r="V23" i="17"/>
  <c r="V23" i="18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23" i="20"/>
  <c r="H23" i="1"/>
  <c r="H23" i="4"/>
  <c r="H23" i="5"/>
  <c r="H23" i="6"/>
  <c r="H23" i="7"/>
  <c r="H23" i="8"/>
  <c r="H23" i="9"/>
  <c r="H23" i="10"/>
  <c r="H23" i="11"/>
  <c r="H23" i="12"/>
  <c r="H23" i="13"/>
  <c r="H23" i="14"/>
  <c r="H23" i="15"/>
  <c r="H23" i="17"/>
  <c r="H23" i="18"/>
  <c r="H12" i="3"/>
  <c r="G12" i="3"/>
  <c r="F23" i="1"/>
  <c r="F23" i="20"/>
  <c r="F23" i="4"/>
  <c r="F23" i="6"/>
  <c r="F23" i="5"/>
  <c r="F23" i="7"/>
  <c r="F23" i="8"/>
  <c r="F23" i="9"/>
  <c r="F23" i="10"/>
  <c r="F23" i="11"/>
  <c r="F23" i="12"/>
  <c r="F23" i="13"/>
  <c r="F23" i="14"/>
  <c r="F23" i="15"/>
  <c r="F23" i="17"/>
  <c r="F23" i="18"/>
  <c r="F12" i="3"/>
  <c r="E12" i="3"/>
  <c r="D12" i="3"/>
  <c r="V22" i="5"/>
  <c r="V22" i="6"/>
  <c r="V22" i="1"/>
  <c r="V22" i="20"/>
  <c r="V22" i="4"/>
  <c r="V22" i="7"/>
  <c r="V22" i="8"/>
  <c r="V22" i="9"/>
  <c r="V22" i="10"/>
  <c r="V22" i="11"/>
  <c r="V22" i="12"/>
  <c r="V22" i="13"/>
  <c r="V22" i="14"/>
  <c r="V22" i="15"/>
  <c r="V22" i="17"/>
  <c r="V22" i="18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22" i="5"/>
  <c r="H22" i="6"/>
  <c r="H22" i="1"/>
  <c r="H22" i="20"/>
  <c r="H22" i="4"/>
  <c r="H22" i="7"/>
  <c r="H22" i="8"/>
  <c r="H22" i="9"/>
  <c r="H22" i="10"/>
  <c r="H22" i="11"/>
  <c r="H22" i="12"/>
  <c r="H22" i="13"/>
  <c r="H22" i="14"/>
  <c r="H22" i="15"/>
  <c r="H22" i="17"/>
  <c r="H22" i="18"/>
  <c r="H15" i="3"/>
  <c r="G15" i="3"/>
  <c r="F22" i="5"/>
  <c r="F22" i="6"/>
  <c r="F22" i="1"/>
  <c r="F22" i="20"/>
  <c r="F22" i="4"/>
  <c r="F22" i="7"/>
  <c r="F22" i="8"/>
  <c r="F22" i="9"/>
  <c r="F22" i="10"/>
  <c r="F22" i="11"/>
  <c r="F22" i="12"/>
  <c r="F22" i="13"/>
  <c r="F22" i="14"/>
  <c r="F22" i="15"/>
  <c r="F22" i="17"/>
  <c r="F22" i="18"/>
  <c r="F15" i="3"/>
  <c r="E15" i="3"/>
  <c r="D15" i="3"/>
  <c r="V21" i="1"/>
  <c r="V21" i="6"/>
  <c r="V21" i="20"/>
  <c r="V21" i="4"/>
  <c r="V21" i="5"/>
  <c r="V21" i="7"/>
  <c r="V21" i="8"/>
  <c r="V21" i="9"/>
  <c r="V21" i="10"/>
  <c r="V21" i="11"/>
  <c r="V21" i="12"/>
  <c r="V21" i="13"/>
  <c r="V21" i="14"/>
  <c r="V21" i="15"/>
  <c r="V21" i="17"/>
  <c r="V21" i="18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1" i="1"/>
  <c r="H21" i="6"/>
  <c r="H21" i="20"/>
  <c r="H21" i="4"/>
  <c r="H21" i="5"/>
  <c r="H21" i="7"/>
  <c r="H21" i="8"/>
  <c r="H21" i="9"/>
  <c r="H21" i="10"/>
  <c r="H21" i="11"/>
  <c r="H21" i="12"/>
  <c r="H21" i="13"/>
  <c r="H21" i="14"/>
  <c r="H21" i="15"/>
  <c r="H21" i="17"/>
  <c r="H21" i="18"/>
  <c r="H23" i="3"/>
  <c r="G23" i="3"/>
  <c r="F21" i="1"/>
  <c r="F21" i="20"/>
  <c r="F21" i="4"/>
  <c r="F21" i="6"/>
  <c r="F21" i="5"/>
  <c r="F21" i="7"/>
  <c r="F21" i="8"/>
  <c r="F21" i="9"/>
  <c r="F21" i="10"/>
  <c r="F21" i="11"/>
  <c r="F21" i="12"/>
  <c r="F21" i="13"/>
  <c r="F21" i="14"/>
  <c r="F21" i="15"/>
  <c r="F21" i="18"/>
  <c r="E23" i="3"/>
  <c r="D23" i="3"/>
  <c r="V20" i="20"/>
  <c r="V20" i="6"/>
  <c r="V20" i="1"/>
  <c r="V20" i="4"/>
  <c r="V20" i="5"/>
  <c r="V20" i="7"/>
  <c r="V20" i="8"/>
  <c r="V20" i="9"/>
  <c r="V20" i="10"/>
  <c r="V20" i="11"/>
  <c r="V20" i="12"/>
  <c r="V20" i="13"/>
  <c r="V20" i="14"/>
  <c r="V20" i="15"/>
  <c r="V20" i="17"/>
  <c r="V20" i="18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20" i="20"/>
  <c r="H20" i="6"/>
  <c r="H20" i="1"/>
  <c r="H20" i="4"/>
  <c r="H20" i="5"/>
  <c r="H20" i="7"/>
  <c r="H20" i="8"/>
  <c r="H20" i="9"/>
  <c r="H20" i="10"/>
  <c r="H20" i="11"/>
  <c r="H20" i="12"/>
  <c r="H20" i="13"/>
  <c r="H20" i="14"/>
  <c r="H20" i="15"/>
  <c r="H20" i="17"/>
  <c r="H20" i="18"/>
  <c r="H17" i="3"/>
  <c r="G17" i="3"/>
  <c r="F20" i="1"/>
  <c r="F20" i="20"/>
  <c r="F20" i="4"/>
  <c r="F20" i="6"/>
  <c r="F20" i="5"/>
  <c r="F20" i="7"/>
  <c r="F20" i="8"/>
  <c r="F20" i="9"/>
  <c r="F20" i="10"/>
  <c r="F20" i="11"/>
  <c r="F20" i="12"/>
  <c r="F20" i="13"/>
  <c r="F20" i="14"/>
  <c r="F20" i="15"/>
  <c r="F20" i="17"/>
  <c r="F20" i="18"/>
  <c r="F17" i="3"/>
  <c r="E17" i="3"/>
  <c r="D17" i="3"/>
  <c r="V19" i="1"/>
  <c r="V19" i="5"/>
  <c r="V19" i="20"/>
  <c r="V19" i="4"/>
  <c r="V19" i="6"/>
  <c r="V19" i="7"/>
  <c r="V19" i="8"/>
  <c r="V19" i="9"/>
  <c r="V19" i="10"/>
  <c r="V19" i="11"/>
  <c r="V19" i="12"/>
  <c r="V19" i="13"/>
  <c r="V19" i="14"/>
  <c r="V19" i="15"/>
  <c r="V19" i="17"/>
  <c r="V19" i="18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19" i="1"/>
  <c r="H19" i="5"/>
  <c r="H19" i="20"/>
  <c r="H19" i="4"/>
  <c r="H19" i="6"/>
  <c r="H19" i="7"/>
  <c r="H19" i="8"/>
  <c r="H19" i="9"/>
  <c r="H19" i="10"/>
  <c r="H19" i="11"/>
  <c r="H19" i="12"/>
  <c r="H19" i="13"/>
  <c r="H19" i="14"/>
  <c r="H19" i="15"/>
  <c r="H19" i="17"/>
  <c r="H19" i="18"/>
  <c r="H9" i="3"/>
  <c r="G9" i="3"/>
  <c r="F19" i="1"/>
  <c r="F19" i="20"/>
  <c r="F19" i="5"/>
  <c r="F19" i="6"/>
  <c r="F19" i="4"/>
  <c r="F19" i="7"/>
  <c r="F19" i="8"/>
  <c r="F19" i="9"/>
  <c r="F19" i="10"/>
  <c r="F19" i="11"/>
  <c r="F19" i="12"/>
  <c r="F19" i="13"/>
  <c r="F19" i="14"/>
  <c r="F19" i="15"/>
  <c r="F19" i="17"/>
  <c r="F19" i="18"/>
  <c r="F9" i="3"/>
  <c r="E9" i="3"/>
  <c r="D9" i="3"/>
  <c r="V18" i="1"/>
  <c r="V18" i="20"/>
  <c r="V18" i="4"/>
  <c r="V18" i="5"/>
  <c r="V18" i="6"/>
  <c r="V18" i="7"/>
  <c r="V18" i="8"/>
  <c r="V18" i="9"/>
  <c r="V18" i="10"/>
  <c r="V18" i="11"/>
  <c r="V18" i="12"/>
  <c r="V18" i="13"/>
  <c r="V18" i="14"/>
  <c r="V18" i="15"/>
  <c r="V18" i="17"/>
  <c r="V18" i="18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8" i="1"/>
  <c r="H18" i="20"/>
  <c r="H18" i="4"/>
  <c r="H18" i="5"/>
  <c r="H18" i="6"/>
  <c r="H18" i="7"/>
  <c r="H18" i="8"/>
  <c r="H18" i="9"/>
  <c r="H18" i="10"/>
  <c r="H18" i="11"/>
  <c r="H18" i="12"/>
  <c r="H18" i="13"/>
  <c r="H18" i="14"/>
  <c r="H18" i="15"/>
  <c r="H18" i="17"/>
  <c r="H18" i="18"/>
  <c r="H16" i="3"/>
  <c r="G16" i="3"/>
  <c r="F18" i="1"/>
  <c r="F18" i="4"/>
  <c r="F18" i="20"/>
  <c r="F18" i="5"/>
  <c r="F18" i="6"/>
  <c r="F18" i="7"/>
  <c r="F18" i="8"/>
  <c r="F18" i="9"/>
  <c r="F18" i="10"/>
  <c r="F18" i="11"/>
  <c r="F18" i="12"/>
  <c r="F18" i="13"/>
  <c r="F18" i="14"/>
  <c r="F18" i="15"/>
  <c r="F18" i="17"/>
  <c r="F18" i="18"/>
  <c r="F16" i="3"/>
  <c r="E16" i="3"/>
  <c r="D16" i="3"/>
  <c r="V17" i="1"/>
  <c r="V17" i="20"/>
  <c r="V17" i="5"/>
  <c r="V17" i="4"/>
  <c r="V17" i="6"/>
  <c r="V17" i="7"/>
  <c r="V17" i="8"/>
  <c r="V17" i="9"/>
  <c r="V17" i="10"/>
  <c r="V17" i="11"/>
  <c r="V17" i="12"/>
  <c r="V17" i="13"/>
  <c r="V17" i="14"/>
  <c r="V17" i="15"/>
  <c r="V17" i="17"/>
  <c r="V17" i="18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17" i="1"/>
  <c r="H17" i="20"/>
  <c r="H17" i="5"/>
  <c r="H17" i="4"/>
  <c r="H17" i="6"/>
  <c r="H17" i="7"/>
  <c r="H17" i="8"/>
  <c r="H17" i="9"/>
  <c r="H17" i="10"/>
  <c r="H17" i="11"/>
  <c r="H17" i="12"/>
  <c r="H17" i="13"/>
  <c r="H17" i="14"/>
  <c r="H17" i="15"/>
  <c r="H17" i="17"/>
  <c r="H17" i="18"/>
  <c r="H21" i="3"/>
  <c r="G21" i="3"/>
  <c r="F17" i="1"/>
  <c r="F17" i="20"/>
  <c r="F17" i="4"/>
  <c r="F17" i="5"/>
  <c r="F17" i="6"/>
  <c r="F17" i="7"/>
  <c r="F17" i="8"/>
  <c r="F17" i="9"/>
  <c r="F17" i="10"/>
  <c r="F17" i="11"/>
  <c r="F17" i="12"/>
  <c r="F17" i="13"/>
  <c r="F17" i="14"/>
  <c r="F17" i="15"/>
  <c r="F17" i="17"/>
  <c r="F17" i="18"/>
  <c r="F21" i="3"/>
  <c r="E21" i="3"/>
  <c r="D21" i="3"/>
  <c r="V16" i="1"/>
  <c r="V16" i="20"/>
  <c r="V16" i="4"/>
  <c r="V16" i="5"/>
  <c r="V16" i="6"/>
  <c r="V16" i="7"/>
  <c r="V16" i="8"/>
  <c r="V16" i="9"/>
  <c r="V16" i="10"/>
  <c r="V16" i="11"/>
  <c r="V16" i="12"/>
  <c r="V16" i="13"/>
  <c r="V16" i="14"/>
  <c r="V16" i="15"/>
  <c r="V16" i="17"/>
  <c r="V16" i="18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16" i="1"/>
  <c r="H16" i="20"/>
  <c r="H16" i="4"/>
  <c r="H16" i="5"/>
  <c r="H16" i="6"/>
  <c r="H16" i="7"/>
  <c r="H16" i="9"/>
  <c r="H16" i="10"/>
  <c r="H16" i="11"/>
  <c r="H16" i="12"/>
  <c r="H16" i="13"/>
  <c r="H16" i="14"/>
  <c r="H16" i="15"/>
  <c r="H16" i="17"/>
  <c r="H16" i="18"/>
  <c r="H7" i="3"/>
  <c r="G7" i="3"/>
  <c r="F16" i="1"/>
  <c r="F16" i="20"/>
  <c r="F16" i="4"/>
  <c r="F16" i="5"/>
  <c r="F16" i="6"/>
  <c r="F16" i="7"/>
  <c r="F16" i="9"/>
  <c r="F16" i="10"/>
  <c r="F16" i="11"/>
  <c r="F16" i="12"/>
  <c r="F16" i="13"/>
  <c r="F16" i="14"/>
  <c r="F16" i="15"/>
  <c r="F16" i="17"/>
  <c r="F16" i="18"/>
  <c r="F7" i="3"/>
  <c r="E7" i="3"/>
  <c r="D7" i="3"/>
  <c r="V15" i="1"/>
  <c r="V15" i="5"/>
  <c r="V15" i="20"/>
  <c r="V15" i="4"/>
  <c r="V15" i="6"/>
  <c r="V15" i="7"/>
  <c r="V15" i="8"/>
  <c r="V15" i="9"/>
  <c r="V15" i="10"/>
  <c r="V15" i="11"/>
  <c r="V15" i="12"/>
  <c r="V15" i="13"/>
  <c r="V15" i="14"/>
  <c r="V15" i="15"/>
  <c r="V15" i="17"/>
  <c r="V15" i="18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5" i="1"/>
  <c r="H15" i="5"/>
  <c r="H15" i="20"/>
  <c r="H15" i="4"/>
  <c r="H15" i="6"/>
  <c r="H15" i="7"/>
  <c r="H15" i="8"/>
  <c r="H15" i="9"/>
  <c r="H15" i="10"/>
  <c r="H15" i="11"/>
  <c r="H15" i="12"/>
  <c r="H15" i="13"/>
  <c r="H15" i="14"/>
  <c r="H15" i="15"/>
  <c r="H15" i="17"/>
  <c r="H15" i="18"/>
  <c r="H19" i="3"/>
  <c r="G19" i="3"/>
  <c r="F15" i="1"/>
  <c r="F15" i="4"/>
  <c r="F15" i="5"/>
  <c r="F15" i="6"/>
  <c r="F15" i="20"/>
  <c r="F15" i="7"/>
  <c r="F15" i="8"/>
  <c r="F15" i="9"/>
  <c r="F15" i="10"/>
  <c r="F15" i="11"/>
  <c r="F15" i="12"/>
  <c r="F15" i="13"/>
  <c r="F15" i="14"/>
  <c r="F15" i="15"/>
  <c r="F15" i="17"/>
  <c r="F15" i="18"/>
  <c r="F19" i="3"/>
  <c r="E19" i="3"/>
  <c r="D19" i="3"/>
  <c r="V14" i="1"/>
  <c r="V14" i="20"/>
  <c r="V14" i="4"/>
  <c r="V14" i="6"/>
  <c r="V14" i="5"/>
  <c r="V14" i="7"/>
  <c r="V14" i="8"/>
  <c r="V14" i="9"/>
  <c r="V14" i="10"/>
  <c r="V14" i="11"/>
  <c r="V14" i="12"/>
  <c r="V14" i="13"/>
  <c r="V14" i="14"/>
  <c r="V14" i="15"/>
  <c r="V14" i="17"/>
  <c r="V14" i="18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4" i="1"/>
  <c r="H14" i="20"/>
  <c r="H14" i="4"/>
  <c r="H14" i="6"/>
  <c r="H14" i="5"/>
  <c r="H14" i="7"/>
  <c r="H14" i="8"/>
  <c r="H14" i="9"/>
  <c r="H14" i="10"/>
  <c r="H14" i="11"/>
  <c r="H14" i="12"/>
  <c r="H14" i="13"/>
  <c r="H14" i="14"/>
  <c r="H14" i="15"/>
  <c r="H14" i="17"/>
  <c r="H14" i="18"/>
  <c r="H10" i="3"/>
  <c r="G10" i="3"/>
  <c r="F14" i="1"/>
  <c r="F14" i="20"/>
  <c r="F14" i="4"/>
  <c r="F14" i="6"/>
  <c r="F14" i="5"/>
  <c r="F14" i="7"/>
  <c r="F14" i="8"/>
  <c r="F14" i="9"/>
  <c r="F14" i="10"/>
  <c r="F14" i="11"/>
  <c r="F14" i="12"/>
  <c r="F14" i="13"/>
  <c r="F14" i="14"/>
  <c r="F14" i="15"/>
  <c r="F14" i="17"/>
  <c r="F14" i="18"/>
  <c r="F10" i="3"/>
  <c r="E10" i="3"/>
  <c r="D10" i="3"/>
  <c r="V13" i="1"/>
  <c r="V13" i="5"/>
  <c r="V13" i="20"/>
  <c r="V13" i="4"/>
  <c r="V13" i="6"/>
  <c r="V13" i="7"/>
  <c r="V13" i="8"/>
  <c r="V13" i="9"/>
  <c r="V13" i="10"/>
  <c r="V13" i="11"/>
  <c r="V13" i="12"/>
  <c r="V13" i="13"/>
  <c r="V13" i="14"/>
  <c r="V13" i="15"/>
  <c r="V13" i="17"/>
  <c r="V13" i="18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3" i="1"/>
  <c r="H13" i="5"/>
  <c r="H13" i="20"/>
  <c r="H13" i="4"/>
  <c r="H13" i="6"/>
  <c r="H13" i="8"/>
  <c r="H13" i="9"/>
  <c r="H13" i="10"/>
  <c r="H13" i="11"/>
  <c r="H13" i="12"/>
  <c r="H13" i="13"/>
  <c r="H13" i="14"/>
  <c r="H13" i="15"/>
  <c r="H13" i="17"/>
  <c r="H13" i="18"/>
  <c r="H11" i="3"/>
  <c r="G11" i="3"/>
  <c r="F13" i="1"/>
  <c r="F13" i="4"/>
  <c r="F13" i="5"/>
  <c r="F13" i="6"/>
  <c r="F13" i="20"/>
  <c r="F13" i="7"/>
  <c r="F13" i="8"/>
  <c r="F13" i="9"/>
  <c r="F13" i="10"/>
  <c r="F13" i="11"/>
  <c r="F13" i="12"/>
  <c r="F13" i="13"/>
  <c r="F13" i="14"/>
  <c r="F13" i="15"/>
  <c r="F13" i="17"/>
  <c r="F13" i="18"/>
  <c r="F11" i="3"/>
  <c r="E11" i="3"/>
  <c r="D11" i="3"/>
  <c r="C39" i="18"/>
  <c r="B39" i="18"/>
  <c r="C39" i="17"/>
  <c r="B39" i="17"/>
  <c r="C39" i="15"/>
  <c r="B39" i="15"/>
  <c r="C39" i="14"/>
  <c r="B39" i="14"/>
  <c r="C39" i="13"/>
  <c r="B39" i="13"/>
  <c r="C39" i="12"/>
  <c r="B39" i="12"/>
  <c r="C39" i="11"/>
  <c r="B39" i="11"/>
  <c r="C39" i="10"/>
  <c r="B39" i="10"/>
  <c r="C39" i="9"/>
  <c r="B39" i="9"/>
  <c r="C39" i="8"/>
  <c r="B39" i="8"/>
  <c r="C39" i="7"/>
  <c r="B39" i="7"/>
  <c r="C39" i="6"/>
  <c r="B39" i="6"/>
  <c r="C39" i="5"/>
  <c r="B39" i="5"/>
  <c r="C39" i="4"/>
  <c r="B39" i="4"/>
  <c r="C39" i="20"/>
  <c r="B39" i="20"/>
  <c r="C39" i="1"/>
  <c r="B39" i="1"/>
  <c r="C35" i="1"/>
  <c r="U40" i="18"/>
  <c r="T40" i="18"/>
  <c r="C40" i="18"/>
  <c r="B40" i="18"/>
  <c r="U39" i="18"/>
  <c r="T39" i="18"/>
  <c r="U38" i="18"/>
  <c r="T38" i="18"/>
  <c r="C38" i="18"/>
  <c r="B38" i="18"/>
  <c r="U37" i="18"/>
  <c r="T37" i="18"/>
  <c r="C37" i="18"/>
  <c r="B37" i="18"/>
  <c r="U36" i="18"/>
  <c r="T36" i="18"/>
  <c r="C36" i="18"/>
  <c r="B36" i="18"/>
  <c r="U35" i="18"/>
  <c r="T35" i="18"/>
  <c r="C35" i="18"/>
  <c r="B35" i="18"/>
  <c r="W32" i="18"/>
  <c r="Y32" i="18"/>
  <c r="X32" i="18"/>
  <c r="C32" i="18"/>
  <c r="B32" i="18"/>
  <c r="W31" i="18"/>
  <c r="Y31" i="18"/>
  <c r="X31" i="18"/>
  <c r="C31" i="18"/>
  <c r="B31" i="18"/>
  <c r="W30" i="18"/>
  <c r="Y30" i="18"/>
  <c r="X30" i="18"/>
  <c r="C30" i="18"/>
  <c r="B30" i="18"/>
  <c r="W29" i="18"/>
  <c r="Y29" i="18"/>
  <c r="X29" i="18"/>
  <c r="C29" i="18"/>
  <c r="B29" i="18"/>
  <c r="W28" i="18"/>
  <c r="Y28" i="18"/>
  <c r="X28" i="18"/>
  <c r="C28" i="18"/>
  <c r="B28" i="18"/>
  <c r="W27" i="18"/>
  <c r="Y27" i="18"/>
  <c r="X27" i="18"/>
  <c r="C27" i="18"/>
  <c r="B27" i="18"/>
  <c r="W26" i="18"/>
  <c r="Y26" i="18"/>
  <c r="X26" i="18"/>
  <c r="C26" i="18"/>
  <c r="B26" i="18"/>
  <c r="W25" i="18"/>
  <c r="Y25" i="18"/>
  <c r="X25" i="18"/>
  <c r="C25" i="18"/>
  <c r="B25" i="18"/>
  <c r="W24" i="18"/>
  <c r="Y24" i="18"/>
  <c r="X24" i="18"/>
  <c r="C24" i="18"/>
  <c r="B24" i="18"/>
  <c r="W23" i="18"/>
  <c r="Y23" i="18"/>
  <c r="X23" i="18"/>
  <c r="C23" i="18"/>
  <c r="B23" i="18"/>
  <c r="W22" i="18"/>
  <c r="Y22" i="18"/>
  <c r="X22" i="18"/>
  <c r="C22" i="18"/>
  <c r="B22" i="18"/>
  <c r="W21" i="18"/>
  <c r="Y21" i="18"/>
  <c r="X21" i="18"/>
  <c r="C21" i="18"/>
  <c r="B21" i="18"/>
  <c r="W20" i="18"/>
  <c r="Y20" i="18"/>
  <c r="X20" i="18"/>
  <c r="C20" i="18"/>
  <c r="B20" i="18"/>
  <c r="W19" i="18"/>
  <c r="Y19" i="18"/>
  <c r="X19" i="18"/>
  <c r="C19" i="18"/>
  <c r="B19" i="18"/>
  <c r="W18" i="18"/>
  <c r="Y18" i="18"/>
  <c r="X18" i="18"/>
  <c r="C18" i="18"/>
  <c r="B18" i="18"/>
  <c r="W17" i="18"/>
  <c r="Y17" i="18"/>
  <c r="X17" i="18"/>
  <c r="C17" i="18"/>
  <c r="B17" i="18"/>
  <c r="W16" i="18"/>
  <c r="Y16" i="18"/>
  <c r="X16" i="18"/>
  <c r="C16" i="18"/>
  <c r="B16" i="18"/>
  <c r="W15" i="18"/>
  <c r="Y15" i="18"/>
  <c r="X15" i="18"/>
  <c r="C15" i="18"/>
  <c r="B15" i="18"/>
  <c r="W14" i="18"/>
  <c r="Y14" i="18"/>
  <c r="X14" i="18"/>
  <c r="C14" i="18"/>
  <c r="B14" i="18"/>
  <c r="W13" i="18"/>
  <c r="Y13" i="18"/>
  <c r="X13" i="18"/>
  <c r="C13" i="18"/>
  <c r="B13" i="18"/>
  <c r="U40" i="17"/>
  <c r="T40" i="17"/>
  <c r="C40" i="17"/>
  <c r="B40" i="17"/>
  <c r="U39" i="17"/>
  <c r="T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W32" i="17"/>
  <c r="X32" i="17"/>
  <c r="C32" i="17"/>
  <c r="B32" i="17"/>
  <c r="W31" i="17"/>
  <c r="X31" i="17"/>
  <c r="C31" i="17"/>
  <c r="B31" i="17"/>
  <c r="W30" i="17"/>
  <c r="X30" i="17"/>
  <c r="C30" i="17"/>
  <c r="B30" i="17"/>
  <c r="W29" i="17"/>
  <c r="X29" i="17"/>
  <c r="C29" i="17"/>
  <c r="B29" i="17"/>
  <c r="W28" i="17"/>
  <c r="X28" i="17"/>
  <c r="C28" i="17"/>
  <c r="B28" i="17"/>
  <c r="W27" i="17"/>
  <c r="X27" i="17"/>
  <c r="C27" i="17"/>
  <c r="B27" i="17"/>
  <c r="W26" i="17"/>
  <c r="X26" i="17"/>
  <c r="C26" i="17"/>
  <c r="B26" i="17"/>
  <c r="W25" i="17"/>
  <c r="X25" i="17"/>
  <c r="C25" i="17"/>
  <c r="B25" i="17"/>
  <c r="W24" i="17"/>
  <c r="X24" i="17"/>
  <c r="C24" i="17"/>
  <c r="B24" i="17"/>
  <c r="W23" i="17"/>
  <c r="X23" i="17"/>
  <c r="C23" i="17"/>
  <c r="B23" i="17"/>
  <c r="W22" i="17"/>
  <c r="X22" i="17"/>
  <c r="C22" i="17"/>
  <c r="B22" i="17"/>
  <c r="C21" i="17"/>
  <c r="B21" i="17"/>
  <c r="W20" i="17"/>
  <c r="X20" i="17"/>
  <c r="C20" i="17"/>
  <c r="B20" i="17"/>
  <c r="W19" i="17"/>
  <c r="X19" i="17"/>
  <c r="C19" i="17"/>
  <c r="B19" i="17"/>
  <c r="W18" i="17"/>
  <c r="X18" i="17"/>
  <c r="C18" i="17"/>
  <c r="B18" i="17"/>
  <c r="W17" i="17"/>
  <c r="X17" i="17"/>
  <c r="C17" i="17"/>
  <c r="B17" i="17"/>
  <c r="W16" i="17"/>
  <c r="X16" i="17"/>
  <c r="C16" i="17"/>
  <c r="B16" i="17"/>
  <c r="W15" i="17"/>
  <c r="X15" i="17"/>
  <c r="C15" i="17"/>
  <c r="B15" i="17"/>
  <c r="W14" i="17"/>
  <c r="X14" i="17"/>
  <c r="C14" i="17"/>
  <c r="B14" i="17"/>
  <c r="W13" i="17"/>
  <c r="X13" i="17"/>
  <c r="C13" i="17"/>
  <c r="B13" i="17"/>
  <c r="U40" i="15"/>
  <c r="T40" i="15"/>
  <c r="C40" i="15"/>
  <c r="B40" i="15"/>
  <c r="U39" i="15"/>
  <c r="T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W32" i="15"/>
  <c r="X32" i="15"/>
  <c r="C32" i="15"/>
  <c r="B32" i="15"/>
  <c r="W31" i="15"/>
  <c r="X31" i="15"/>
  <c r="C31" i="15"/>
  <c r="B31" i="15"/>
  <c r="W30" i="15"/>
  <c r="X30" i="15"/>
  <c r="B30" i="15"/>
  <c r="W29" i="15"/>
  <c r="X29" i="15"/>
  <c r="C29" i="15"/>
  <c r="B29" i="15"/>
  <c r="W28" i="15"/>
  <c r="X28" i="15"/>
  <c r="C28" i="15"/>
  <c r="B28" i="15"/>
  <c r="W27" i="15"/>
  <c r="X27" i="15"/>
  <c r="C27" i="15"/>
  <c r="B27" i="15"/>
  <c r="W26" i="15"/>
  <c r="X26" i="15"/>
  <c r="C26" i="15"/>
  <c r="B26" i="15"/>
  <c r="W25" i="15"/>
  <c r="X25" i="15"/>
  <c r="C25" i="15"/>
  <c r="B25" i="15"/>
  <c r="W24" i="15"/>
  <c r="X24" i="15"/>
  <c r="C24" i="15"/>
  <c r="B24" i="15"/>
  <c r="W23" i="15"/>
  <c r="X23" i="15"/>
  <c r="C23" i="15"/>
  <c r="B23" i="15"/>
  <c r="W22" i="15"/>
  <c r="X22" i="15"/>
  <c r="C22" i="15"/>
  <c r="B22" i="15"/>
  <c r="W21" i="15"/>
  <c r="X21" i="15"/>
  <c r="C21" i="15"/>
  <c r="B21" i="15"/>
  <c r="W20" i="15"/>
  <c r="X20" i="15"/>
  <c r="C20" i="15"/>
  <c r="B20" i="15"/>
  <c r="W19" i="15"/>
  <c r="X19" i="15"/>
  <c r="C19" i="15"/>
  <c r="B19" i="15"/>
  <c r="W18" i="15"/>
  <c r="X18" i="15"/>
  <c r="C18" i="15"/>
  <c r="B18" i="15"/>
  <c r="W17" i="15"/>
  <c r="X17" i="15"/>
  <c r="C17" i="15"/>
  <c r="B17" i="15"/>
  <c r="W16" i="15"/>
  <c r="X16" i="15"/>
  <c r="C16" i="15"/>
  <c r="B16" i="15"/>
  <c r="W15" i="15"/>
  <c r="X15" i="15"/>
  <c r="C15" i="15"/>
  <c r="B15" i="15"/>
  <c r="W14" i="15"/>
  <c r="X14" i="15"/>
  <c r="C14" i="15"/>
  <c r="B14" i="15"/>
  <c r="W13" i="15"/>
  <c r="X13" i="15"/>
  <c r="C13" i="15"/>
  <c r="B13" i="15"/>
  <c r="U40" i="14"/>
  <c r="T40" i="14"/>
  <c r="C40" i="14"/>
  <c r="B40" i="14"/>
  <c r="U39" i="14"/>
  <c r="T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W32" i="14"/>
  <c r="Y32" i="14"/>
  <c r="X32" i="14"/>
  <c r="C32" i="14"/>
  <c r="B32" i="14"/>
  <c r="W31" i="14"/>
  <c r="Y31" i="14"/>
  <c r="X31" i="14"/>
  <c r="C31" i="14"/>
  <c r="B31" i="14"/>
  <c r="W30" i="14"/>
  <c r="Y30" i="14"/>
  <c r="X30" i="14"/>
  <c r="B30" i="14"/>
  <c r="W29" i="14"/>
  <c r="Y29" i="14"/>
  <c r="X29" i="14"/>
  <c r="C29" i="14"/>
  <c r="B29" i="14"/>
  <c r="W28" i="14"/>
  <c r="Y28" i="14"/>
  <c r="X28" i="14"/>
  <c r="C28" i="14"/>
  <c r="B28" i="14"/>
  <c r="W27" i="14"/>
  <c r="Y27" i="14"/>
  <c r="X27" i="14"/>
  <c r="C27" i="14"/>
  <c r="B27" i="14"/>
  <c r="W26" i="14"/>
  <c r="Y26" i="14"/>
  <c r="X26" i="14"/>
  <c r="C26" i="14"/>
  <c r="B26" i="14"/>
  <c r="W25" i="14"/>
  <c r="Y25" i="14"/>
  <c r="X25" i="14"/>
  <c r="C25" i="14"/>
  <c r="B25" i="14"/>
  <c r="W24" i="14"/>
  <c r="Y24" i="14"/>
  <c r="X24" i="14"/>
  <c r="C24" i="14"/>
  <c r="B24" i="14"/>
  <c r="W23" i="14"/>
  <c r="Y23" i="14"/>
  <c r="X23" i="14"/>
  <c r="C23" i="14"/>
  <c r="B23" i="14"/>
  <c r="W22" i="14"/>
  <c r="Y22" i="14"/>
  <c r="X22" i="14"/>
  <c r="C22" i="14"/>
  <c r="B22" i="14"/>
  <c r="W21" i="14"/>
  <c r="Y21" i="14"/>
  <c r="X21" i="14"/>
  <c r="C21" i="14"/>
  <c r="B21" i="14"/>
  <c r="W20" i="14"/>
  <c r="Y20" i="14"/>
  <c r="X20" i="14"/>
  <c r="C20" i="14"/>
  <c r="B20" i="14"/>
  <c r="W19" i="14"/>
  <c r="Y19" i="14"/>
  <c r="X19" i="14"/>
  <c r="C19" i="14"/>
  <c r="B19" i="14"/>
  <c r="W18" i="14"/>
  <c r="Y18" i="14"/>
  <c r="X18" i="14"/>
  <c r="C18" i="14"/>
  <c r="B18" i="14"/>
  <c r="W17" i="14"/>
  <c r="Y17" i="14"/>
  <c r="X17" i="14"/>
  <c r="C17" i="14"/>
  <c r="B17" i="14"/>
  <c r="W16" i="14"/>
  <c r="Y16" i="14"/>
  <c r="X16" i="14"/>
  <c r="C16" i="14"/>
  <c r="B16" i="14"/>
  <c r="W15" i="14"/>
  <c r="Y15" i="14"/>
  <c r="X15" i="14"/>
  <c r="C15" i="14"/>
  <c r="B15" i="14"/>
  <c r="W14" i="14"/>
  <c r="Y14" i="14"/>
  <c r="X14" i="14"/>
  <c r="C14" i="14"/>
  <c r="B14" i="14"/>
  <c r="W13" i="14"/>
  <c r="Y13" i="14"/>
  <c r="X13" i="14"/>
  <c r="C13" i="14"/>
  <c r="B13" i="14"/>
  <c r="U40" i="13"/>
  <c r="T40" i="13"/>
  <c r="C40" i="13"/>
  <c r="B40" i="13"/>
  <c r="U39" i="13"/>
  <c r="T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W32" i="13"/>
  <c r="X32" i="13"/>
  <c r="C32" i="13"/>
  <c r="B32" i="13"/>
  <c r="W31" i="13"/>
  <c r="X31" i="13"/>
  <c r="C31" i="13"/>
  <c r="B31" i="13"/>
  <c r="W30" i="13"/>
  <c r="X30" i="13"/>
  <c r="B30" i="13"/>
  <c r="W29" i="13"/>
  <c r="X29" i="13"/>
  <c r="C29" i="13"/>
  <c r="B29" i="13"/>
  <c r="W28" i="13"/>
  <c r="X28" i="13"/>
  <c r="C28" i="13"/>
  <c r="B28" i="13"/>
  <c r="W27" i="13"/>
  <c r="X27" i="13"/>
  <c r="C27" i="13"/>
  <c r="B27" i="13"/>
  <c r="W26" i="13"/>
  <c r="X26" i="13"/>
  <c r="C26" i="13"/>
  <c r="B26" i="13"/>
  <c r="W25" i="13"/>
  <c r="X25" i="13"/>
  <c r="C25" i="13"/>
  <c r="B25" i="13"/>
  <c r="W24" i="13"/>
  <c r="X24" i="13"/>
  <c r="C24" i="13"/>
  <c r="B24" i="13"/>
  <c r="W23" i="13"/>
  <c r="X23" i="13"/>
  <c r="C23" i="13"/>
  <c r="B23" i="13"/>
  <c r="W22" i="13"/>
  <c r="X22" i="13"/>
  <c r="C22" i="13"/>
  <c r="B22" i="13"/>
  <c r="W21" i="13"/>
  <c r="X21" i="13"/>
  <c r="C21" i="13"/>
  <c r="B21" i="13"/>
  <c r="W20" i="13"/>
  <c r="X20" i="13"/>
  <c r="C20" i="13"/>
  <c r="B20" i="13"/>
  <c r="W19" i="13"/>
  <c r="X19" i="13"/>
  <c r="C19" i="13"/>
  <c r="B19" i="13"/>
  <c r="W18" i="13"/>
  <c r="X18" i="13"/>
  <c r="C18" i="13"/>
  <c r="B18" i="13"/>
  <c r="W17" i="13"/>
  <c r="X17" i="13"/>
  <c r="C17" i="13"/>
  <c r="B17" i="13"/>
  <c r="W16" i="13"/>
  <c r="X16" i="13"/>
  <c r="C16" i="13"/>
  <c r="B16" i="13"/>
  <c r="W15" i="13"/>
  <c r="X15" i="13"/>
  <c r="C15" i="13"/>
  <c r="B15" i="13"/>
  <c r="W14" i="13"/>
  <c r="X14" i="13"/>
  <c r="C14" i="13"/>
  <c r="B14" i="13"/>
  <c r="W13" i="13"/>
  <c r="X13" i="13"/>
  <c r="C13" i="13"/>
  <c r="B13" i="13"/>
  <c r="U40" i="12"/>
  <c r="T40" i="12"/>
  <c r="C40" i="12"/>
  <c r="B40" i="12"/>
  <c r="U39" i="12"/>
  <c r="T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W32" i="12"/>
  <c r="Y32" i="12"/>
  <c r="X32" i="12"/>
  <c r="C32" i="12"/>
  <c r="B32" i="12"/>
  <c r="W31" i="12"/>
  <c r="Y31" i="12"/>
  <c r="X31" i="12"/>
  <c r="C31" i="12"/>
  <c r="B31" i="12"/>
  <c r="W30" i="12"/>
  <c r="Y30" i="12"/>
  <c r="X30" i="12"/>
  <c r="B30" i="12"/>
  <c r="W29" i="12"/>
  <c r="Y29" i="12"/>
  <c r="X29" i="12"/>
  <c r="B29" i="12"/>
  <c r="W28" i="12"/>
  <c r="Y28" i="12"/>
  <c r="X28" i="12"/>
  <c r="B28" i="12"/>
  <c r="W27" i="12"/>
  <c r="Y27" i="12"/>
  <c r="X27" i="12"/>
  <c r="B27" i="12"/>
  <c r="W26" i="12"/>
  <c r="Y26" i="12"/>
  <c r="X26" i="12"/>
  <c r="B26" i="12"/>
  <c r="W25" i="12"/>
  <c r="Y25" i="12"/>
  <c r="X25" i="12"/>
  <c r="B25" i="12"/>
  <c r="W24" i="12"/>
  <c r="Y24" i="12"/>
  <c r="X24" i="12"/>
  <c r="B24" i="12"/>
  <c r="W23" i="12"/>
  <c r="Y23" i="12"/>
  <c r="X23" i="12"/>
  <c r="B23" i="12"/>
  <c r="W22" i="12"/>
  <c r="Y22" i="12"/>
  <c r="X22" i="12"/>
  <c r="B22" i="12"/>
  <c r="W21" i="12"/>
  <c r="Y21" i="12"/>
  <c r="X21" i="12"/>
  <c r="B21" i="12"/>
  <c r="W20" i="12"/>
  <c r="Y20" i="12"/>
  <c r="X20" i="12"/>
  <c r="B20" i="12"/>
  <c r="W19" i="12"/>
  <c r="Y19" i="12"/>
  <c r="X19" i="12"/>
  <c r="B19" i="12"/>
  <c r="W18" i="12"/>
  <c r="Y18" i="12"/>
  <c r="X18" i="12"/>
  <c r="B18" i="12"/>
  <c r="W17" i="12"/>
  <c r="Y17" i="12"/>
  <c r="X17" i="12"/>
  <c r="B17" i="12"/>
  <c r="W16" i="12"/>
  <c r="Y16" i="12"/>
  <c r="X16" i="12"/>
  <c r="B16" i="12"/>
  <c r="W15" i="12"/>
  <c r="Y15" i="12"/>
  <c r="X15" i="12"/>
  <c r="B15" i="12"/>
  <c r="W14" i="12"/>
  <c r="Y14" i="12"/>
  <c r="X14" i="12"/>
  <c r="B14" i="12"/>
  <c r="W13" i="12"/>
  <c r="Y13" i="12"/>
  <c r="X13" i="12"/>
  <c r="B13" i="12"/>
  <c r="U40" i="11"/>
  <c r="T40" i="11"/>
  <c r="C40" i="11"/>
  <c r="B40" i="11"/>
  <c r="U39" i="11"/>
  <c r="T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W32" i="11"/>
  <c r="Y32" i="11"/>
  <c r="X32" i="11"/>
  <c r="C32" i="11"/>
  <c r="B32" i="11"/>
  <c r="W31" i="11"/>
  <c r="Y31" i="11"/>
  <c r="X31" i="11"/>
  <c r="C31" i="11"/>
  <c r="B31" i="11"/>
  <c r="W30" i="11"/>
  <c r="Y30" i="11"/>
  <c r="X30" i="11"/>
  <c r="B30" i="11"/>
  <c r="W29" i="11"/>
  <c r="Y29" i="11"/>
  <c r="X29" i="11"/>
  <c r="B29" i="11"/>
  <c r="W28" i="11"/>
  <c r="Y28" i="11"/>
  <c r="X28" i="11"/>
  <c r="B28" i="11"/>
  <c r="W27" i="11"/>
  <c r="Y27" i="11"/>
  <c r="X27" i="11"/>
  <c r="B27" i="11"/>
  <c r="W26" i="11"/>
  <c r="Y26" i="11"/>
  <c r="X26" i="11"/>
  <c r="B26" i="11"/>
  <c r="W25" i="11"/>
  <c r="Y25" i="11"/>
  <c r="X25" i="11"/>
  <c r="B25" i="11"/>
  <c r="W24" i="11"/>
  <c r="Y24" i="11"/>
  <c r="X24" i="11"/>
  <c r="B24" i="11"/>
  <c r="W23" i="11"/>
  <c r="Y23" i="11"/>
  <c r="X23" i="11"/>
  <c r="B23" i="11"/>
  <c r="W22" i="11"/>
  <c r="Y22" i="11"/>
  <c r="X22" i="11"/>
  <c r="B22" i="11"/>
  <c r="W21" i="11"/>
  <c r="Y21" i="11"/>
  <c r="X21" i="11"/>
  <c r="B21" i="11"/>
  <c r="W20" i="11"/>
  <c r="Y20" i="11"/>
  <c r="X20" i="11"/>
  <c r="B20" i="11"/>
  <c r="W19" i="11"/>
  <c r="Y19" i="11"/>
  <c r="X19" i="11"/>
  <c r="B19" i="11"/>
  <c r="W18" i="11"/>
  <c r="Y18" i="11"/>
  <c r="X18" i="11"/>
  <c r="B18" i="11"/>
  <c r="W17" i="11"/>
  <c r="Y17" i="11"/>
  <c r="X17" i="11"/>
  <c r="B17" i="11"/>
  <c r="W16" i="11"/>
  <c r="Y16" i="11"/>
  <c r="X16" i="11"/>
  <c r="B16" i="11"/>
  <c r="W15" i="11"/>
  <c r="Y15" i="11"/>
  <c r="X15" i="11"/>
  <c r="B15" i="11"/>
  <c r="W14" i="11"/>
  <c r="Y14" i="11"/>
  <c r="X14" i="11"/>
  <c r="B14" i="11"/>
  <c r="W13" i="11"/>
  <c r="Y13" i="11"/>
  <c r="X13" i="11"/>
  <c r="B13" i="11"/>
  <c r="U40" i="10"/>
  <c r="T40" i="10"/>
  <c r="C40" i="10"/>
  <c r="B40" i="10"/>
  <c r="U39" i="10"/>
  <c r="T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W32" i="10"/>
  <c r="Y32" i="10"/>
  <c r="X32" i="10"/>
  <c r="C32" i="10"/>
  <c r="B32" i="10"/>
  <c r="W31" i="10"/>
  <c r="Y31" i="10"/>
  <c r="X31" i="10"/>
  <c r="C31" i="10"/>
  <c r="B31" i="10"/>
  <c r="W30" i="10"/>
  <c r="Y30" i="10"/>
  <c r="X30" i="10"/>
  <c r="B30" i="10"/>
  <c r="W29" i="10"/>
  <c r="Y29" i="10"/>
  <c r="X29" i="10"/>
  <c r="B29" i="10"/>
  <c r="W28" i="10"/>
  <c r="Y28" i="10"/>
  <c r="X28" i="10"/>
  <c r="B28" i="10"/>
  <c r="W27" i="10"/>
  <c r="Y27" i="10"/>
  <c r="X27" i="10"/>
  <c r="B27" i="10"/>
  <c r="W26" i="10"/>
  <c r="Y26" i="10"/>
  <c r="X26" i="10"/>
  <c r="B26" i="10"/>
  <c r="W25" i="10"/>
  <c r="Y25" i="10"/>
  <c r="X25" i="10"/>
  <c r="B25" i="10"/>
  <c r="W24" i="10"/>
  <c r="Y24" i="10"/>
  <c r="X24" i="10"/>
  <c r="B24" i="10"/>
  <c r="W23" i="10"/>
  <c r="Y23" i="10"/>
  <c r="X23" i="10"/>
  <c r="B23" i="10"/>
  <c r="W22" i="10"/>
  <c r="Y22" i="10"/>
  <c r="X22" i="10"/>
  <c r="B22" i="10"/>
  <c r="W21" i="10"/>
  <c r="Y21" i="10"/>
  <c r="X21" i="10"/>
  <c r="B21" i="10"/>
  <c r="W20" i="10"/>
  <c r="Y20" i="10"/>
  <c r="X20" i="10"/>
  <c r="B20" i="10"/>
  <c r="W19" i="10"/>
  <c r="Y19" i="10"/>
  <c r="X19" i="10"/>
  <c r="B19" i="10"/>
  <c r="W18" i="10"/>
  <c r="Y18" i="10"/>
  <c r="X18" i="10"/>
  <c r="B18" i="10"/>
  <c r="W17" i="10"/>
  <c r="Y17" i="10"/>
  <c r="X17" i="10"/>
  <c r="B17" i="10"/>
  <c r="W16" i="10"/>
  <c r="Y16" i="10"/>
  <c r="X16" i="10"/>
  <c r="B16" i="10"/>
  <c r="W15" i="10"/>
  <c r="Y15" i="10"/>
  <c r="X15" i="10"/>
  <c r="B15" i="10"/>
  <c r="W14" i="10"/>
  <c r="Y14" i="10"/>
  <c r="X14" i="10"/>
  <c r="B14" i="10"/>
  <c r="W13" i="10"/>
  <c r="Y13" i="10"/>
  <c r="X13" i="10"/>
  <c r="B13" i="10"/>
  <c r="U40" i="9"/>
  <c r="T40" i="9"/>
  <c r="C40" i="9"/>
  <c r="B40" i="9"/>
  <c r="U39" i="9"/>
  <c r="T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W32" i="9"/>
  <c r="Y32" i="9"/>
  <c r="X32" i="9"/>
  <c r="C32" i="9"/>
  <c r="B32" i="9"/>
  <c r="W31" i="9"/>
  <c r="Y31" i="9"/>
  <c r="X31" i="9"/>
  <c r="C31" i="9"/>
  <c r="B31" i="9"/>
  <c r="W30" i="9"/>
  <c r="Y30" i="9"/>
  <c r="X30" i="9"/>
  <c r="B30" i="9"/>
  <c r="W29" i="9"/>
  <c r="Y29" i="9"/>
  <c r="X29" i="9"/>
  <c r="B29" i="9"/>
  <c r="W28" i="9"/>
  <c r="Y28" i="9"/>
  <c r="X28" i="9"/>
  <c r="B28" i="9"/>
  <c r="W27" i="9"/>
  <c r="Y27" i="9"/>
  <c r="X27" i="9"/>
  <c r="B27" i="9"/>
  <c r="W26" i="9"/>
  <c r="Y26" i="9"/>
  <c r="X26" i="9"/>
  <c r="B26" i="9"/>
  <c r="W25" i="9"/>
  <c r="Y25" i="9"/>
  <c r="X25" i="9"/>
  <c r="B25" i="9"/>
  <c r="W24" i="9"/>
  <c r="Y24" i="9"/>
  <c r="X24" i="9"/>
  <c r="B24" i="9"/>
  <c r="W23" i="9"/>
  <c r="Y23" i="9"/>
  <c r="X23" i="9"/>
  <c r="B23" i="9"/>
  <c r="W22" i="9"/>
  <c r="Y22" i="9"/>
  <c r="X22" i="9"/>
  <c r="B22" i="9"/>
  <c r="W21" i="9"/>
  <c r="Y21" i="9"/>
  <c r="X21" i="9"/>
  <c r="B21" i="9"/>
  <c r="W20" i="9"/>
  <c r="Y20" i="9"/>
  <c r="X20" i="9"/>
  <c r="B20" i="9"/>
  <c r="W19" i="9"/>
  <c r="Y19" i="9"/>
  <c r="X19" i="9"/>
  <c r="B19" i="9"/>
  <c r="W18" i="9"/>
  <c r="Y18" i="9"/>
  <c r="X18" i="9"/>
  <c r="B18" i="9"/>
  <c r="W17" i="9"/>
  <c r="Y17" i="9"/>
  <c r="X17" i="9"/>
  <c r="B17" i="9"/>
  <c r="W16" i="9"/>
  <c r="Y16" i="9"/>
  <c r="X16" i="9"/>
  <c r="B16" i="9"/>
  <c r="W15" i="9"/>
  <c r="Y15" i="9"/>
  <c r="X15" i="9"/>
  <c r="B15" i="9"/>
  <c r="W14" i="9"/>
  <c r="Y14" i="9"/>
  <c r="X14" i="9"/>
  <c r="B14" i="9"/>
  <c r="W13" i="9"/>
  <c r="Y13" i="9"/>
  <c r="X13" i="9"/>
  <c r="B13" i="9"/>
  <c r="U40" i="8"/>
  <c r="T40" i="8"/>
  <c r="C40" i="8"/>
  <c r="B40" i="8"/>
  <c r="U39" i="8"/>
  <c r="T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W32" i="8"/>
  <c r="Y32" i="8"/>
  <c r="X32" i="8"/>
  <c r="C32" i="8"/>
  <c r="B32" i="8"/>
  <c r="W31" i="8"/>
  <c r="Y31" i="8"/>
  <c r="X31" i="8"/>
  <c r="C31" i="8"/>
  <c r="B31" i="8"/>
  <c r="W30" i="8"/>
  <c r="Y30" i="8"/>
  <c r="X30" i="8"/>
  <c r="B30" i="8"/>
  <c r="W29" i="8"/>
  <c r="Y29" i="8"/>
  <c r="X29" i="8"/>
  <c r="C29" i="8"/>
  <c r="B29" i="8"/>
  <c r="W28" i="8"/>
  <c r="Y28" i="8"/>
  <c r="X28" i="8"/>
  <c r="C28" i="8"/>
  <c r="B28" i="8"/>
  <c r="W27" i="8"/>
  <c r="Y27" i="8"/>
  <c r="X27" i="8"/>
  <c r="C27" i="8"/>
  <c r="B27" i="8"/>
  <c r="W26" i="8"/>
  <c r="Y26" i="8"/>
  <c r="X26" i="8"/>
  <c r="C26" i="8"/>
  <c r="B26" i="8"/>
  <c r="W25" i="8"/>
  <c r="Y25" i="8"/>
  <c r="X25" i="8"/>
  <c r="C25" i="8"/>
  <c r="B25" i="8"/>
  <c r="W24" i="8"/>
  <c r="Y24" i="8"/>
  <c r="X24" i="8"/>
  <c r="C24" i="8"/>
  <c r="B24" i="8"/>
  <c r="W23" i="8"/>
  <c r="Y23" i="8"/>
  <c r="X23" i="8"/>
  <c r="C23" i="8"/>
  <c r="B23" i="8"/>
  <c r="W22" i="8"/>
  <c r="Y22" i="8"/>
  <c r="X22" i="8"/>
  <c r="C22" i="8"/>
  <c r="B22" i="8"/>
  <c r="W21" i="8"/>
  <c r="Y21" i="8"/>
  <c r="X21" i="8"/>
  <c r="C21" i="8"/>
  <c r="B21" i="8"/>
  <c r="W20" i="8"/>
  <c r="Y20" i="8"/>
  <c r="X20" i="8"/>
  <c r="C20" i="8"/>
  <c r="B20" i="8"/>
  <c r="W19" i="8"/>
  <c r="Y19" i="8"/>
  <c r="X19" i="8"/>
  <c r="C19" i="8"/>
  <c r="B19" i="8"/>
  <c r="W18" i="8"/>
  <c r="Y18" i="8"/>
  <c r="X18" i="8"/>
  <c r="C18" i="8"/>
  <c r="B18" i="8"/>
  <c r="W17" i="8"/>
  <c r="Y17" i="8"/>
  <c r="X17" i="8"/>
  <c r="C17" i="8"/>
  <c r="B17" i="8"/>
  <c r="W16" i="8"/>
  <c r="Y16" i="8"/>
  <c r="X16" i="8"/>
  <c r="C16" i="8"/>
  <c r="B16" i="8"/>
  <c r="W15" i="8"/>
  <c r="Y15" i="8"/>
  <c r="X15" i="8"/>
  <c r="C15" i="8"/>
  <c r="B15" i="8"/>
  <c r="W14" i="8"/>
  <c r="Y14" i="8"/>
  <c r="X14" i="8"/>
  <c r="C14" i="8"/>
  <c r="B14" i="8"/>
  <c r="W13" i="8"/>
  <c r="Y13" i="8"/>
  <c r="X13" i="8"/>
  <c r="C13" i="8"/>
  <c r="B13" i="8"/>
  <c r="U40" i="7"/>
  <c r="T40" i="7"/>
  <c r="C40" i="7"/>
  <c r="B40" i="7"/>
  <c r="U39" i="7"/>
  <c r="T39" i="7"/>
  <c r="U38" i="7"/>
  <c r="T38" i="7"/>
  <c r="C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W32" i="7"/>
  <c r="X32" i="7"/>
  <c r="C32" i="7"/>
  <c r="B32" i="7"/>
  <c r="W31" i="7"/>
  <c r="X31" i="7"/>
  <c r="C31" i="7"/>
  <c r="B31" i="7"/>
  <c r="W30" i="7"/>
  <c r="X30" i="7"/>
  <c r="C30" i="7"/>
  <c r="B30" i="7"/>
  <c r="W29" i="7"/>
  <c r="X29" i="7"/>
  <c r="C29" i="7"/>
  <c r="B29" i="7"/>
  <c r="W28" i="7"/>
  <c r="X28" i="7"/>
  <c r="C28" i="7"/>
  <c r="B28" i="7"/>
  <c r="W27" i="7"/>
  <c r="X27" i="7"/>
  <c r="C27" i="7"/>
  <c r="B27" i="7"/>
  <c r="W26" i="7"/>
  <c r="X26" i="7"/>
  <c r="C26" i="7"/>
  <c r="B26" i="7"/>
  <c r="W25" i="7"/>
  <c r="X25" i="7"/>
  <c r="C25" i="7"/>
  <c r="B25" i="7"/>
  <c r="W24" i="7"/>
  <c r="X24" i="7"/>
  <c r="C24" i="7"/>
  <c r="B24" i="7"/>
  <c r="W23" i="7"/>
  <c r="X23" i="7"/>
  <c r="C23" i="7"/>
  <c r="B23" i="7"/>
  <c r="W22" i="7"/>
  <c r="X22" i="7"/>
  <c r="C22" i="7"/>
  <c r="B22" i="7"/>
  <c r="W21" i="7"/>
  <c r="X21" i="7"/>
  <c r="C21" i="7"/>
  <c r="B21" i="7"/>
  <c r="W20" i="7"/>
  <c r="X20" i="7"/>
  <c r="C20" i="7"/>
  <c r="B20" i="7"/>
  <c r="W19" i="7"/>
  <c r="X19" i="7"/>
  <c r="C19" i="7"/>
  <c r="B19" i="7"/>
  <c r="W18" i="7"/>
  <c r="X18" i="7"/>
  <c r="C18" i="7"/>
  <c r="B18" i="7"/>
  <c r="W17" i="7"/>
  <c r="X17" i="7"/>
  <c r="C17" i="7"/>
  <c r="B17" i="7"/>
  <c r="W16" i="7"/>
  <c r="X16" i="7"/>
  <c r="C16" i="7"/>
  <c r="B16" i="7"/>
  <c r="W15" i="7"/>
  <c r="X15" i="7"/>
  <c r="C15" i="7"/>
  <c r="B15" i="7"/>
  <c r="W14" i="7"/>
  <c r="X14" i="7"/>
  <c r="C14" i="7"/>
  <c r="B14" i="7"/>
  <c r="W13" i="7"/>
  <c r="X13" i="7"/>
  <c r="C13" i="7"/>
  <c r="B13" i="7"/>
  <c r="U40" i="6"/>
  <c r="T40" i="6"/>
  <c r="C40" i="6"/>
  <c r="B40" i="6"/>
  <c r="U39" i="6"/>
  <c r="T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W32" i="6"/>
  <c r="X32" i="6"/>
  <c r="C32" i="6"/>
  <c r="B32" i="6"/>
  <c r="W31" i="6"/>
  <c r="X31" i="6"/>
  <c r="C31" i="6"/>
  <c r="B31" i="6"/>
  <c r="W30" i="6"/>
  <c r="X30" i="6"/>
  <c r="C30" i="6"/>
  <c r="B30" i="6"/>
  <c r="W29" i="6"/>
  <c r="X29" i="6"/>
  <c r="C29" i="6"/>
  <c r="B29" i="6"/>
  <c r="W28" i="6"/>
  <c r="X28" i="6"/>
  <c r="C28" i="6"/>
  <c r="B28" i="6"/>
  <c r="W27" i="6"/>
  <c r="X27" i="6"/>
  <c r="C27" i="6"/>
  <c r="B27" i="6"/>
  <c r="W26" i="6"/>
  <c r="X26" i="6"/>
  <c r="C26" i="6"/>
  <c r="B26" i="6"/>
  <c r="W25" i="6"/>
  <c r="X25" i="6"/>
  <c r="C25" i="6"/>
  <c r="B25" i="6"/>
  <c r="W24" i="6"/>
  <c r="X24" i="6"/>
  <c r="C24" i="6"/>
  <c r="B24" i="6"/>
  <c r="W23" i="6"/>
  <c r="X23" i="6"/>
  <c r="C23" i="6"/>
  <c r="B23" i="6"/>
  <c r="W22" i="6"/>
  <c r="X22" i="6"/>
  <c r="C22" i="6"/>
  <c r="B22" i="6"/>
  <c r="W21" i="6"/>
  <c r="X21" i="6"/>
  <c r="C21" i="6"/>
  <c r="B21" i="6"/>
  <c r="W20" i="6"/>
  <c r="X20" i="6"/>
  <c r="C20" i="6"/>
  <c r="B20" i="6"/>
  <c r="W19" i="6"/>
  <c r="X19" i="6"/>
  <c r="C19" i="6"/>
  <c r="B19" i="6"/>
  <c r="W18" i="6"/>
  <c r="X18" i="6"/>
  <c r="C18" i="6"/>
  <c r="B18" i="6"/>
  <c r="W17" i="6"/>
  <c r="X17" i="6"/>
  <c r="C17" i="6"/>
  <c r="B17" i="6"/>
  <c r="W16" i="6"/>
  <c r="X16" i="6"/>
  <c r="C16" i="6"/>
  <c r="B16" i="6"/>
  <c r="W15" i="6"/>
  <c r="X15" i="6"/>
  <c r="C15" i="6"/>
  <c r="B15" i="6"/>
  <c r="W14" i="6"/>
  <c r="X14" i="6"/>
  <c r="C14" i="6"/>
  <c r="B14" i="6"/>
  <c r="W13" i="6"/>
  <c r="X13" i="6"/>
  <c r="C13" i="6"/>
  <c r="B13" i="6"/>
  <c r="U40" i="5"/>
  <c r="T40" i="5"/>
  <c r="C40" i="5"/>
  <c r="B40" i="5"/>
  <c r="U39" i="5"/>
  <c r="T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W32" i="5"/>
  <c r="Y32" i="5"/>
  <c r="X32" i="5"/>
  <c r="C32" i="5"/>
  <c r="B32" i="5"/>
  <c r="W31" i="5"/>
  <c r="Y31" i="5"/>
  <c r="X31" i="5"/>
  <c r="C31" i="5"/>
  <c r="B31" i="5"/>
  <c r="W30" i="5"/>
  <c r="Y30" i="5"/>
  <c r="X30" i="5"/>
  <c r="C30" i="5"/>
  <c r="B30" i="5"/>
  <c r="W29" i="5"/>
  <c r="Y29" i="5"/>
  <c r="X29" i="5"/>
  <c r="C29" i="5"/>
  <c r="B29" i="5"/>
  <c r="W28" i="5"/>
  <c r="Y28" i="5"/>
  <c r="X28" i="5"/>
  <c r="C28" i="5"/>
  <c r="B28" i="5"/>
  <c r="W27" i="5"/>
  <c r="Y27" i="5"/>
  <c r="X27" i="5"/>
  <c r="C27" i="5"/>
  <c r="B27" i="5"/>
  <c r="W26" i="5"/>
  <c r="Y26" i="5"/>
  <c r="X26" i="5"/>
  <c r="C26" i="5"/>
  <c r="B26" i="5"/>
  <c r="W25" i="5"/>
  <c r="Y25" i="5"/>
  <c r="X25" i="5"/>
  <c r="C25" i="5"/>
  <c r="B25" i="5"/>
  <c r="W24" i="5"/>
  <c r="Y24" i="5"/>
  <c r="X24" i="5"/>
  <c r="C24" i="5"/>
  <c r="B24" i="5"/>
  <c r="W23" i="5"/>
  <c r="Y23" i="5"/>
  <c r="X23" i="5"/>
  <c r="C23" i="5"/>
  <c r="B23" i="5"/>
  <c r="W22" i="5"/>
  <c r="Y22" i="5"/>
  <c r="X22" i="5"/>
  <c r="C22" i="5"/>
  <c r="B22" i="5"/>
  <c r="W21" i="5"/>
  <c r="Y21" i="5"/>
  <c r="X21" i="5"/>
  <c r="C21" i="5"/>
  <c r="B21" i="5"/>
  <c r="W20" i="5"/>
  <c r="Y20" i="5"/>
  <c r="X20" i="5"/>
  <c r="C20" i="5"/>
  <c r="B20" i="5"/>
  <c r="W19" i="5"/>
  <c r="Y19" i="5"/>
  <c r="X19" i="5"/>
  <c r="C19" i="5"/>
  <c r="B19" i="5"/>
  <c r="W18" i="5"/>
  <c r="Y18" i="5"/>
  <c r="X18" i="5"/>
  <c r="C18" i="5"/>
  <c r="B18" i="5"/>
  <c r="W17" i="5"/>
  <c r="Y17" i="5"/>
  <c r="X17" i="5"/>
  <c r="C17" i="5"/>
  <c r="B17" i="5"/>
  <c r="W16" i="5"/>
  <c r="Y16" i="5"/>
  <c r="X16" i="5"/>
  <c r="C16" i="5"/>
  <c r="B16" i="5"/>
  <c r="W15" i="5"/>
  <c r="Y15" i="5"/>
  <c r="X15" i="5"/>
  <c r="C15" i="5"/>
  <c r="B15" i="5"/>
  <c r="W14" i="5"/>
  <c r="Y14" i="5"/>
  <c r="X14" i="5"/>
  <c r="C14" i="5"/>
  <c r="B14" i="5"/>
  <c r="W13" i="5"/>
  <c r="Y13" i="5"/>
  <c r="X13" i="5"/>
  <c r="C13" i="5"/>
  <c r="B13" i="5"/>
  <c r="U40" i="4"/>
  <c r="T40" i="4"/>
  <c r="C40" i="4"/>
  <c r="B40" i="4"/>
  <c r="U39" i="4"/>
  <c r="T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W32" i="4"/>
  <c r="Y32" i="4"/>
  <c r="X32" i="4"/>
  <c r="C32" i="4"/>
  <c r="B32" i="4"/>
  <c r="W31" i="4"/>
  <c r="Y31" i="4"/>
  <c r="X31" i="4"/>
  <c r="C31" i="4"/>
  <c r="B31" i="4"/>
  <c r="W30" i="4"/>
  <c r="Y30" i="4"/>
  <c r="X30" i="4"/>
  <c r="C30" i="4"/>
  <c r="B30" i="4"/>
  <c r="W29" i="4"/>
  <c r="Y29" i="4"/>
  <c r="X29" i="4"/>
  <c r="C29" i="4"/>
  <c r="B29" i="4"/>
  <c r="W28" i="4"/>
  <c r="Y28" i="4"/>
  <c r="X28" i="4"/>
  <c r="C28" i="4"/>
  <c r="B28" i="4"/>
  <c r="W27" i="4"/>
  <c r="Y27" i="4"/>
  <c r="X27" i="4"/>
  <c r="C27" i="4"/>
  <c r="B27" i="4"/>
  <c r="W26" i="4"/>
  <c r="Y26" i="4"/>
  <c r="X26" i="4"/>
  <c r="C26" i="4"/>
  <c r="B26" i="4"/>
  <c r="W25" i="4"/>
  <c r="Y25" i="4"/>
  <c r="X25" i="4"/>
  <c r="C25" i="4"/>
  <c r="B25" i="4"/>
  <c r="W24" i="4"/>
  <c r="Y24" i="4"/>
  <c r="X24" i="4"/>
  <c r="C24" i="4"/>
  <c r="B24" i="4"/>
  <c r="W23" i="4"/>
  <c r="Y23" i="4"/>
  <c r="X23" i="4"/>
  <c r="C23" i="4"/>
  <c r="B23" i="4"/>
  <c r="W22" i="4"/>
  <c r="Y22" i="4"/>
  <c r="X22" i="4"/>
  <c r="C22" i="4"/>
  <c r="B22" i="4"/>
  <c r="W21" i="4"/>
  <c r="Y21" i="4"/>
  <c r="X21" i="4"/>
  <c r="C21" i="4"/>
  <c r="B21" i="4"/>
  <c r="W20" i="4"/>
  <c r="Y20" i="4"/>
  <c r="X20" i="4"/>
  <c r="C20" i="4"/>
  <c r="B20" i="4"/>
  <c r="W19" i="4"/>
  <c r="Y19" i="4"/>
  <c r="X19" i="4"/>
  <c r="C19" i="4"/>
  <c r="B19" i="4"/>
  <c r="W18" i="4"/>
  <c r="Y18" i="4"/>
  <c r="X18" i="4"/>
  <c r="C18" i="4"/>
  <c r="B18" i="4"/>
  <c r="W17" i="4"/>
  <c r="Y17" i="4"/>
  <c r="X17" i="4"/>
  <c r="C17" i="4"/>
  <c r="B17" i="4"/>
  <c r="W16" i="4"/>
  <c r="Y16" i="4"/>
  <c r="X16" i="4"/>
  <c r="C16" i="4"/>
  <c r="B16" i="4"/>
  <c r="W15" i="4"/>
  <c r="Y15" i="4"/>
  <c r="X15" i="4"/>
  <c r="C15" i="4"/>
  <c r="B15" i="4"/>
  <c r="W14" i="4"/>
  <c r="Y14" i="4"/>
  <c r="X14" i="4"/>
  <c r="C14" i="4"/>
  <c r="B14" i="4"/>
  <c r="W13" i="4"/>
  <c r="Y13" i="4"/>
  <c r="X13" i="4"/>
  <c r="C13" i="4"/>
  <c r="B13" i="4"/>
  <c r="U40" i="20"/>
  <c r="T40" i="20"/>
  <c r="C40" i="20"/>
  <c r="B40" i="20"/>
  <c r="U39" i="20"/>
  <c r="T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U35" i="20"/>
  <c r="T35" i="20"/>
  <c r="C35" i="20"/>
  <c r="B35" i="20"/>
  <c r="W32" i="20"/>
  <c r="Y32" i="20"/>
  <c r="X32" i="20"/>
  <c r="C32" i="20"/>
  <c r="B32" i="20"/>
  <c r="W31" i="20"/>
  <c r="Y31" i="20"/>
  <c r="X31" i="20"/>
  <c r="C31" i="20"/>
  <c r="B31" i="20"/>
  <c r="W30" i="20"/>
  <c r="Y30" i="20"/>
  <c r="X30" i="20"/>
  <c r="C30" i="20"/>
  <c r="B30" i="20"/>
  <c r="W29" i="20"/>
  <c r="Y29" i="20"/>
  <c r="X29" i="20"/>
  <c r="C29" i="20"/>
  <c r="B29" i="20"/>
  <c r="W28" i="20"/>
  <c r="Y28" i="20"/>
  <c r="X28" i="20"/>
  <c r="C28" i="20"/>
  <c r="B28" i="20"/>
  <c r="W27" i="20"/>
  <c r="Y27" i="20"/>
  <c r="X27" i="20"/>
  <c r="C27" i="20"/>
  <c r="B27" i="20"/>
  <c r="W26" i="20"/>
  <c r="Y26" i="20"/>
  <c r="X26" i="20"/>
  <c r="C26" i="20"/>
  <c r="B26" i="20"/>
  <c r="W25" i="20"/>
  <c r="Y25" i="20"/>
  <c r="X25" i="20"/>
  <c r="C25" i="20"/>
  <c r="B25" i="20"/>
  <c r="W24" i="20"/>
  <c r="Y24" i="20"/>
  <c r="X24" i="20"/>
  <c r="C24" i="20"/>
  <c r="B24" i="20"/>
  <c r="W23" i="20"/>
  <c r="Y23" i="20"/>
  <c r="X23" i="20"/>
  <c r="C23" i="20"/>
  <c r="B23" i="20"/>
  <c r="W22" i="20"/>
  <c r="Y22" i="20"/>
  <c r="X22" i="20"/>
  <c r="C22" i="20"/>
  <c r="B22" i="20"/>
  <c r="W21" i="20"/>
  <c r="Y21" i="20"/>
  <c r="X21" i="20"/>
  <c r="C21" i="20"/>
  <c r="B21" i="20"/>
  <c r="W20" i="20"/>
  <c r="Y20" i="20"/>
  <c r="X20" i="20"/>
  <c r="C20" i="20"/>
  <c r="B20" i="20"/>
  <c r="W19" i="20"/>
  <c r="Y19" i="20"/>
  <c r="X19" i="20"/>
  <c r="C19" i="20"/>
  <c r="B19" i="20"/>
  <c r="W18" i="20"/>
  <c r="Y18" i="20"/>
  <c r="X18" i="20"/>
  <c r="C18" i="20"/>
  <c r="B18" i="20"/>
  <c r="W17" i="20"/>
  <c r="Y17" i="20"/>
  <c r="X17" i="20"/>
  <c r="C17" i="20"/>
  <c r="B17" i="20"/>
  <c r="W16" i="20"/>
  <c r="Y16" i="20"/>
  <c r="X16" i="20"/>
  <c r="C16" i="20"/>
  <c r="B16" i="20"/>
  <c r="W15" i="20"/>
  <c r="Y15" i="20"/>
  <c r="X15" i="20"/>
  <c r="C15" i="20"/>
  <c r="B15" i="20"/>
  <c r="W14" i="20"/>
  <c r="Y14" i="20"/>
  <c r="X14" i="20"/>
  <c r="C14" i="20"/>
  <c r="B14" i="20"/>
  <c r="W13" i="20"/>
  <c r="Y13" i="20"/>
  <c r="X13" i="20"/>
  <c r="C13" i="20"/>
  <c r="B13" i="20"/>
  <c r="U39" i="1"/>
  <c r="T39" i="1"/>
  <c r="Y13" i="17"/>
  <c r="Y14" i="17"/>
  <c r="Y15" i="17"/>
  <c r="Y16" i="17"/>
  <c r="Y17" i="17"/>
  <c r="Y18" i="17"/>
  <c r="Y19" i="17"/>
  <c r="Y20" i="17"/>
  <c r="Y22" i="17"/>
  <c r="Y23" i="17"/>
  <c r="Y24" i="17"/>
  <c r="Y25" i="17"/>
  <c r="Y26" i="17"/>
  <c r="Y27" i="17"/>
  <c r="Y28" i="17"/>
  <c r="Y29" i="17"/>
  <c r="Y30" i="17"/>
  <c r="Y31" i="17"/>
  <c r="Y32" i="17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5" i="1"/>
  <c r="T36" i="1"/>
  <c r="T37" i="1"/>
  <c r="T38" i="1"/>
  <c r="T40" i="1"/>
  <c r="U35" i="1"/>
  <c r="U36" i="1"/>
  <c r="U37" i="1"/>
  <c r="U38" i="1"/>
  <c r="U40" i="1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E28" i="3"/>
  <c r="B40" i="1"/>
  <c r="B38" i="1"/>
  <c r="B37" i="1"/>
  <c r="B36" i="1"/>
  <c r="B35" i="1"/>
  <c r="B28" i="1"/>
  <c r="B25" i="1"/>
  <c r="B24" i="1"/>
  <c r="B21" i="1"/>
  <c r="B20" i="1"/>
  <c r="B19" i="1"/>
  <c r="B17" i="1"/>
  <c r="B13" i="1"/>
  <c r="C36" i="1"/>
  <c r="C37" i="1"/>
  <c r="C38" i="1"/>
  <c r="C40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3" i="1"/>
  <c r="X13" i="1"/>
  <c r="W13" i="1"/>
  <c r="X14" i="1"/>
  <c r="X15" i="1"/>
  <c r="X16" i="1"/>
  <c r="X19" i="1"/>
  <c r="X22" i="1"/>
  <c r="X23" i="1"/>
  <c r="X24" i="1"/>
  <c r="W24" i="1"/>
  <c r="X25" i="1"/>
  <c r="X30" i="1"/>
  <c r="X31" i="1"/>
  <c r="X32" i="1"/>
  <c r="X21" i="1"/>
  <c r="X17" i="1"/>
  <c r="X20" i="1"/>
  <c r="X18" i="1"/>
  <c r="X29" i="1"/>
  <c r="X27" i="1"/>
  <c r="X28" i="1"/>
  <c r="X26" i="1"/>
  <c r="Y26" i="1"/>
  <c r="Y15" i="3"/>
  <c r="W21" i="1"/>
  <c r="W31" i="1"/>
  <c r="W29" i="1"/>
  <c r="W28" i="1"/>
  <c r="W23" i="1"/>
  <c r="W19" i="1"/>
  <c r="Y18" i="1"/>
  <c r="W30" i="1"/>
  <c r="W25" i="1"/>
  <c r="W20" i="1"/>
  <c r="W15" i="1"/>
  <c r="W27" i="1"/>
  <c r="W17" i="1"/>
  <c r="W18" i="1"/>
  <c r="Y16" i="1"/>
  <c r="Y32" i="1"/>
  <c r="W16" i="1"/>
  <c r="Y13" i="1"/>
  <c r="W32" i="1"/>
  <c r="Y30" i="1"/>
  <c r="Y28" i="1"/>
  <c r="W26" i="1"/>
  <c r="Y24" i="1"/>
  <c r="Y22" i="1"/>
  <c r="Y20" i="1"/>
  <c r="Y14" i="1"/>
  <c r="W22" i="1"/>
  <c r="W14" i="1"/>
  <c r="Y31" i="1"/>
  <c r="Y29" i="1"/>
  <c r="Y27" i="1"/>
  <c r="Y25" i="1"/>
  <c r="Y23" i="1"/>
  <c r="Y21" i="1"/>
  <c r="Y19" i="1"/>
  <c r="Y17" i="1"/>
  <c r="Y15" i="1"/>
  <c r="B15" i="1"/>
  <c r="B29" i="1"/>
  <c r="B31" i="1"/>
  <c r="B16" i="1"/>
  <c r="B18" i="1"/>
  <c r="B30" i="1"/>
  <c r="B22" i="1"/>
  <c r="B32" i="1"/>
  <c r="B26" i="1"/>
  <c r="B27" i="1"/>
  <c r="B14" i="1"/>
  <c r="B23" i="1"/>
  <c r="X19" i="3"/>
  <c r="Y9" i="3"/>
  <c r="Y13" i="3"/>
  <c r="S32" i="3"/>
  <c r="Y11" i="3"/>
  <c r="W7" i="3"/>
  <c r="X15" i="3"/>
  <c r="X20" i="3"/>
  <c r="W14" i="3"/>
  <c r="F37" i="3"/>
  <c r="J37" i="3"/>
  <c r="N37" i="3"/>
  <c r="R37" i="3"/>
  <c r="G37" i="3"/>
  <c r="O37" i="3"/>
  <c r="S33" i="3"/>
  <c r="L37" i="3"/>
  <c r="P37" i="3"/>
  <c r="I37" i="3"/>
  <c r="F3" i="3"/>
  <c r="N3" i="3"/>
  <c r="X21" i="3"/>
  <c r="W20" i="3"/>
  <c r="T33" i="3"/>
  <c r="Y21" i="3"/>
  <c r="Y24" i="3"/>
  <c r="Y8" i="3"/>
  <c r="X22" i="3"/>
  <c r="X18" i="3"/>
  <c r="X17" i="3"/>
  <c r="X8" i="3"/>
  <c r="H28" i="3"/>
  <c r="X12" i="3"/>
  <c r="Y20" i="3"/>
  <c r="Y19" i="3"/>
  <c r="W19" i="3"/>
  <c r="X24" i="3"/>
  <c r="Y7" i="3"/>
  <c r="Y16" i="3"/>
  <c r="T32" i="3"/>
  <c r="Y22" i="3"/>
  <c r="W21" i="3"/>
  <c r="X10" i="3"/>
  <c r="X9" i="3"/>
  <c r="X13" i="3"/>
  <c r="Y14" i="3"/>
  <c r="W10" i="3"/>
  <c r="X7" i="3"/>
  <c r="Y12" i="3"/>
  <c r="X11" i="3"/>
  <c r="W11" i="3"/>
  <c r="W16" i="3"/>
  <c r="X16" i="3"/>
  <c r="W9" i="3"/>
  <c r="W15" i="3"/>
  <c r="W12" i="3"/>
  <c r="W8" i="3"/>
  <c r="X14" i="3"/>
  <c r="W22" i="3"/>
  <c r="W18" i="3"/>
  <c r="T31" i="3"/>
  <c r="K37" i="3"/>
  <c r="H37" i="3"/>
  <c r="M37" i="3"/>
  <c r="Q37" i="3"/>
  <c r="Y18" i="3"/>
  <c r="W13" i="3"/>
  <c r="W17" i="3"/>
  <c r="W24" i="3"/>
  <c r="Y17" i="3"/>
  <c r="S31" i="3"/>
  <c r="E37" i="3"/>
  <c r="Y10" i="3"/>
  <c r="P3" i="3"/>
  <c r="M3" i="3"/>
  <c r="J3" i="3"/>
  <c r="S37" i="3"/>
  <c r="V28" i="3"/>
  <c r="T37" i="3"/>
  <c r="O3" i="3"/>
  <c r="W28" i="3"/>
  <c r="X28" i="3"/>
  <c r="F28" i="3"/>
  <c r="Y28" i="3"/>
  <c r="Y23" i="3"/>
  <c r="W23" i="3"/>
  <c r="F23" i="3"/>
  <c r="X23" i="3"/>
  <c r="Y21" i="17"/>
  <c r="X21" i="17"/>
  <c r="F21" i="17"/>
  <c r="W21" i="17"/>
</calcChain>
</file>

<file path=xl/sharedStrings.xml><?xml version="1.0" encoding="utf-8"?>
<sst xmlns="http://schemas.openxmlformats.org/spreadsheetml/2006/main" count="3020" uniqueCount="201">
  <si>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</si>
  <si>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</si>
  <si>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</si>
  <si>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</si>
  <si>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</si>
  <si>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</si>
  <si>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</si>
  <si>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</si>
  <si>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</si>
  <si>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</si>
  <si>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</si>
  <si>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</si>
  <si>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</si>
  <si>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</si>
  <si>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</si>
  <si>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</si>
  <si>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</si>
  <si>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</si>
  <si>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</si>
  <si>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</si>
  <si>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</si>
  <si>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</si>
  <si>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</si>
  <si>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</si>
  <si>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</si>
  <si>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</si>
  <si>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</si>
  <si>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</si>
  <si>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</si>
  <si>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</si>
  <si>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</si>
  <si>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</si>
  <si>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</si>
  <si>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</si>
  <si>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</si>
  <si>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</si>
  <si>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</si>
  <si>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</si>
  <si>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</si>
  <si>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</si>
  <si>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</si>
  <si>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</si>
  <si>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</si>
  <si>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</si>
  <si>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</si>
  <si>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</si>
  <si>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</si>
  <si>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</si>
  <si>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</si>
  <si>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</si>
  <si>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</si>
  <si>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</si>
  <si>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</si>
  <si>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</si>
  <si>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</si>
  <si>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</si>
  <si>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</si>
  <si>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</si>
  <si>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</si>
  <si>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</si>
  <si>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</si>
  <si>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</si>
  <si>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</si>
  <si>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</si>
  <si>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</si>
  <si>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</si>
  <si>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</si>
  <si>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</si>
  <si>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</si>
  <si>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</si>
  <si>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</si>
  <si>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</si>
  <si>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</si>
  <si>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</si>
  <si>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</si>
  <si>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</si>
  <si>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</si>
  <si>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</si>
  <si>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</si>
  <si>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</si>
  <si>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</si>
  <si>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</si>
  <si>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</si>
  <si>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</si>
  <si>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</si>
  <si>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</si>
  <si>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</si>
  <si>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</si>
  <si>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</si>
  <si>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</si>
  <si>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</si>
  <si>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</si>
  <si>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</si>
  <si>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</si>
  <si>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</si>
  <si>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</si>
  <si>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</si>
  <si>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</si>
  <si>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</si>
  <si>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</si>
  <si>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</si>
  <si>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</si>
  <si>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</si>
  <si>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</si>
  <si>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</si>
  <si>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</si>
  <si>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</si>
  <si>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</si>
  <si>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</si>
  <si>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</si>
  <si>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</si>
  <si>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</si>
  <si>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</si>
  <si>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</si>
  <si>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</si>
  <si>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</si>
  <si>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</si>
  <si>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</si>
  <si>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</si>
  <si>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Nick Laporte</t>
  </si>
  <si>
    <t>DJ Stevenson</t>
  </si>
  <si>
    <t>Devin Johnston</t>
  </si>
  <si>
    <t>Darren Scholl</t>
  </si>
  <si>
    <t>Jamie Stanley</t>
  </si>
  <si>
    <t>Justin Laporte</t>
  </si>
  <si>
    <t>Dwayne Laporte</t>
  </si>
  <si>
    <t>Marc Miller</t>
  </si>
  <si>
    <t>Jason Duckworth</t>
  </si>
  <si>
    <t>Chase Duckworth</t>
  </si>
  <si>
    <t>Ryan Ohlmstead</t>
  </si>
  <si>
    <t>Mike Bosch</t>
  </si>
  <si>
    <t>Jake Moulton</t>
  </si>
  <si>
    <t>Carson Lamb</t>
  </si>
  <si>
    <t>Taylor Helesic</t>
  </si>
  <si>
    <t>Steve Hewitt</t>
  </si>
  <si>
    <t>Goderich</t>
  </si>
  <si>
    <t>Wroxeter</t>
  </si>
  <si>
    <t>9-2</t>
  </si>
  <si>
    <t>1-0</t>
  </si>
  <si>
    <t>May 30 2018</t>
  </si>
  <si>
    <t>June 8 2018</t>
  </si>
  <si>
    <t>Walton</t>
  </si>
  <si>
    <t>4-1</t>
  </si>
  <si>
    <t>2-0</t>
  </si>
  <si>
    <t>June 13 2018</t>
  </si>
  <si>
    <t>Brussels</t>
  </si>
  <si>
    <t>3-1</t>
  </si>
  <si>
    <t>2-1</t>
  </si>
  <si>
    <t>9-1</t>
  </si>
  <si>
    <t>Matt Downey</t>
  </si>
  <si>
    <t>Monkton</t>
  </si>
  <si>
    <t>June 22 2018</t>
  </si>
  <si>
    <t>Mitchell</t>
  </si>
  <si>
    <t>3-2</t>
  </si>
  <si>
    <t>June 27 2018</t>
  </si>
  <si>
    <t>July 4 2018</t>
  </si>
  <si>
    <t>7-4</t>
  </si>
  <si>
    <t>9-6</t>
  </si>
  <si>
    <t>Belmore</t>
  </si>
  <si>
    <t>9-8</t>
  </si>
  <si>
    <t>July 11 2018</t>
  </si>
  <si>
    <t>Sebringville</t>
  </si>
  <si>
    <t>10-4</t>
  </si>
  <si>
    <t>Jimmy Marsailles</t>
  </si>
  <si>
    <t>July 18 2018</t>
  </si>
  <si>
    <t>Wellesly</t>
  </si>
  <si>
    <t>11-6</t>
  </si>
  <si>
    <t>16-6</t>
  </si>
  <si>
    <t>July 30 2018</t>
  </si>
  <si>
    <t>August 3 2018</t>
  </si>
  <si>
    <t>Fullarton</t>
  </si>
  <si>
    <t>goderich</t>
  </si>
  <si>
    <t>13-4</t>
  </si>
  <si>
    <t>Wingham</t>
  </si>
  <si>
    <t>11-4</t>
  </si>
  <si>
    <t>13-3</t>
  </si>
  <si>
    <t>20185-08-30</t>
  </si>
  <si>
    <t>Milverton</t>
  </si>
  <si>
    <t>15-10</t>
  </si>
  <si>
    <t>Goderich Grizzlies
2018</t>
  </si>
  <si>
    <t>Sep 7 18</t>
  </si>
  <si>
    <t>13-6</t>
  </si>
  <si>
    <t>Jimmy Marsielles</t>
  </si>
  <si>
    <t>Sept 9 2018</t>
  </si>
  <si>
    <t>Sept 10 2018</t>
  </si>
  <si>
    <t>3-0</t>
  </si>
  <si>
    <t>Sept 7 2018</t>
  </si>
  <si>
    <t>5-2</t>
  </si>
  <si>
    <t>4-2</t>
  </si>
  <si>
    <t>5-3</t>
  </si>
  <si>
    <t>5-4</t>
  </si>
  <si>
    <t>6-4</t>
  </si>
  <si>
    <t>7-5</t>
  </si>
  <si>
    <t>8-5</t>
  </si>
  <si>
    <t>9-5</t>
  </si>
  <si>
    <t>10-5</t>
  </si>
  <si>
    <t>11-5</t>
  </si>
  <si>
    <t>Wingham Hitmen</t>
  </si>
  <si>
    <t>7-0 via forfeit</t>
  </si>
  <si>
    <t>11-7</t>
  </si>
  <si>
    <t>11-8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</si>
</sst>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C0504D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0" fontId="20" fillId="6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5" borderId="13" xfId="0" applyNumberFormat="1" applyFont="1" applyFill="1" applyBorder="1" applyAlignment="1">
      <alignment horizontal="left" vertical="center"/>
    </xf>
    <xf numFmtId="49" fontId="3" fillId="5" borderId="13" xfId="0" applyNumberFormat="1" applyFont="1" applyFill="1" applyBorder="1" applyAlignment="1">
      <alignment horizontal="left" vertical="center"/>
    </xf>
    <xf numFmtId="15" fontId="3" fillId="5" borderId="10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15" fontId="3" fillId="2" borderId="10" xfId="0" applyNumberFormat="1" applyFont="1" applyFill="1" applyBorder="1" applyAlignment="1">
      <alignment horizontal="left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Content.IE5\MFU6K3OI\Grizz-Stats-2018-after-game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Content.IE5\D0QD7CVI\Grizz-Stats-2018-after-gam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</sheetNames>
    <sheetDataSet>
      <sheetData sheetId="0">
        <row r="7">
          <cell r="B7">
            <v>0</v>
          </cell>
          <cell r="C7" t="str">
            <v>Nick Laporte</v>
          </cell>
        </row>
        <row r="8">
          <cell r="B8">
            <v>0</v>
          </cell>
          <cell r="C8" t="str">
            <v>DJ Stevenson</v>
          </cell>
        </row>
        <row r="9">
          <cell r="B9">
            <v>0</v>
          </cell>
          <cell r="C9" t="str">
            <v>Devin Johnston</v>
          </cell>
        </row>
        <row r="10">
          <cell r="B10">
            <v>0</v>
          </cell>
          <cell r="C10" t="str">
            <v>Darren Scholl</v>
          </cell>
        </row>
        <row r="11">
          <cell r="B11">
            <v>0</v>
          </cell>
          <cell r="C11" t="str">
            <v>Jamie Stanley</v>
          </cell>
        </row>
        <row r="12">
          <cell r="B12">
            <v>0</v>
          </cell>
          <cell r="C12" t="str">
            <v>Justin Laporte</v>
          </cell>
        </row>
        <row r="13">
          <cell r="B13">
            <v>0</v>
          </cell>
          <cell r="C13" t="str">
            <v>Dwayne Laporte</v>
          </cell>
        </row>
        <row r="14">
          <cell r="B14">
            <v>0</v>
          </cell>
          <cell r="C14" t="str">
            <v>Marc Miller</v>
          </cell>
        </row>
        <row r="15">
          <cell r="B15">
            <v>0</v>
          </cell>
          <cell r="C15" t="str">
            <v>Jason Duckworth</v>
          </cell>
        </row>
        <row r="16">
          <cell r="B16">
            <v>0</v>
          </cell>
          <cell r="C16" t="str">
            <v>Chase Duckworth</v>
          </cell>
        </row>
        <row r="17">
          <cell r="B17">
            <v>0</v>
          </cell>
          <cell r="C17" t="str">
            <v>Ryan Ohlmstead</v>
          </cell>
        </row>
        <row r="18">
          <cell r="B18">
            <v>0</v>
          </cell>
          <cell r="C18" t="str">
            <v>Mike Bosch</v>
          </cell>
        </row>
        <row r="19">
          <cell r="B19">
            <v>0</v>
          </cell>
          <cell r="C19" t="str">
            <v>Jake Moulton</v>
          </cell>
        </row>
        <row r="20">
          <cell r="B20">
            <v>0</v>
          </cell>
          <cell r="C20" t="str">
            <v>Carson Lamb</v>
          </cell>
        </row>
        <row r="21">
          <cell r="B21">
            <v>0</v>
          </cell>
          <cell r="C21" t="str">
            <v>Taylor Helesic</v>
          </cell>
        </row>
        <row r="22">
          <cell r="B22">
            <v>0</v>
          </cell>
          <cell r="C22" t="str">
            <v>Matt Downey</v>
          </cell>
        </row>
        <row r="23">
          <cell r="B23">
            <v>0</v>
          </cell>
          <cell r="C23" t="str">
            <v>Steve Hewitt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31">
          <cell r="B31">
            <v>0</v>
          </cell>
          <cell r="C31" t="str">
            <v>DJ Stevenson</v>
          </cell>
        </row>
        <row r="32">
          <cell r="B32">
            <v>0</v>
          </cell>
          <cell r="C32" t="str">
            <v>Dwayne Laporte</v>
          </cell>
        </row>
        <row r="33">
          <cell r="B33">
            <v>0</v>
          </cell>
          <cell r="C33" t="str">
            <v>Nick Laporte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</sheetNames>
    <sheetDataSet>
      <sheetData sheetId="0">
        <row r="7">
          <cell r="C7" t="str">
            <v>Nick Laporte</v>
          </cell>
        </row>
        <row r="8">
          <cell r="C8" t="str">
            <v>DJ Stevenson</v>
          </cell>
        </row>
        <row r="9">
          <cell r="C9" t="str">
            <v>Devin Johnston</v>
          </cell>
        </row>
        <row r="10">
          <cell r="C10" t="str">
            <v>Darren Scholl</v>
          </cell>
        </row>
        <row r="11">
          <cell r="C11" t="str">
            <v>Jamie Stanley</v>
          </cell>
        </row>
        <row r="12">
          <cell r="C12" t="str">
            <v>Justin Laporte</v>
          </cell>
        </row>
        <row r="13">
          <cell r="C13" t="str">
            <v>Dwayne Laporte</v>
          </cell>
        </row>
        <row r="14">
          <cell r="C14" t="str">
            <v>Marc Miller</v>
          </cell>
        </row>
        <row r="15">
          <cell r="C15" t="str">
            <v>Jason Duckworth</v>
          </cell>
        </row>
        <row r="16">
          <cell r="C16" t="str">
            <v>Chase Duckworth</v>
          </cell>
        </row>
        <row r="17">
          <cell r="C17" t="str">
            <v>Ryan Ohlmstead</v>
          </cell>
        </row>
        <row r="18">
          <cell r="C18" t="str">
            <v>Mike Bosch</v>
          </cell>
        </row>
        <row r="19">
          <cell r="C19" t="str">
            <v>Jake Moulton</v>
          </cell>
        </row>
        <row r="20">
          <cell r="C20" t="str">
            <v>Carson Lamb</v>
          </cell>
        </row>
        <row r="21">
          <cell r="C21" t="str">
            <v>Taylor Helesic</v>
          </cell>
        </row>
        <row r="22">
          <cell r="C22" t="str">
            <v>Matt Downey</v>
          </cell>
        </row>
        <row r="23">
          <cell r="C23" t="str">
            <v>Steve Hewitt</v>
          </cell>
        </row>
        <row r="31">
          <cell r="C31" t="str">
            <v>DJ Stevenson</v>
          </cell>
        </row>
        <row r="32">
          <cell r="C32" t="str">
            <v>Dwayne Laporte</v>
          </cell>
        </row>
        <row r="33">
          <cell r="C33" t="str">
            <v>Nick Laporte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workbookViewId="0"/>
  </sheetViews>
  <sheetFormatPr defaultColWidth="8.77734375" defaultRowHeight="13.2" x14ac:dyDescent="0.25"/>
  <cols>
    <col min="1" max="1" width="4.44140625" customWidth="1"/>
    <col min="2" max="2" width="6.6640625" customWidth="1"/>
    <col min="3" max="3" width="17.6640625" customWidth="1"/>
    <col min="4" max="4" width="6.4414062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55" customHeight="1" x14ac:dyDescent="0.25">
      <c r="B2" s="77" t="s">
        <v>179</v>
      </c>
      <c r="C2" s="78"/>
      <c r="E2" s="18"/>
      <c r="F2" s="18" t="s">
        <v>80</v>
      </c>
      <c r="G2" s="18" t="s">
        <v>34</v>
      </c>
      <c r="H2" s="18" t="s">
        <v>35</v>
      </c>
      <c r="I2" s="18" t="s">
        <v>92</v>
      </c>
      <c r="J2" s="18" t="s">
        <v>103</v>
      </c>
      <c r="K2" s="18" t="s">
        <v>90</v>
      </c>
      <c r="L2" s="18" t="s">
        <v>91</v>
      </c>
      <c r="M2" s="18" t="s">
        <v>93</v>
      </c>
      <c r="N2" s="18" t="s">
        <v>94</v>
      </c>
      <c r="O2" s="18" t="s">
        <v>77</v>
      </c>
      <c r="P2" s="18" t="s">
        <v>68</v>
      </c>
    </row>
    <row r="3" spans="1:31" ht="23.55" customHeight="1" x14ac:dyDescent="0.25">
      <c r="B3" s="79"/>
      <c r="C3" s="80"/>
      <c r="F3" s="30">
        <f>G3+H3+I3</f>
        <v>19</v>
      </c>
      <c r="G3" s="30">
        <f>+'Game 1'!C43+'Game 2'!C43+'Game 3'!C43+'Game 4'!C43+'Game 5'!C43+'Game 6'!C43+'Game 7'!C43+'Game 8'!C43+'Game 9'!C43+'Game 10'!C43+'Game 11'!C43+'Game 12'!C43+'Game 13'!C43+'Game 14'!C43+'Game 15'!C43+'Game 16'!C43+'Game 17'!C43+'Game 18'!C43+'Game 19'!C43</f>
        <v>11</v>
      </c>
      <c r="H3" s="30">
        <f>+'Game 1'!D43+'Game 2'!D43+'Game 3'!D43+'Game 4'!D43+'Game 5'!D43+'Game 6'!D43+'Game 7'!D43+'Game 8'!D43+'Game 9'!D43+'Game 10'!D43+'Game 11'!D43+'Game 12'!D43+'Game 13'!D43+'Game 14'!D43+'Game 15'!D43+'Game 16'!D43+'Game 17'!D43+'Game 18'!D43+'Game 19'!D43</f>
        <v>8</v>
      </c>
      <c r="I3" s="30">
        <f>+'Game 1'!E43+'Game 2'!E43+'Game 3'!E43+'Game 4'!E43+'Game 5'!E43+'Game 6'!E43+'Game 7'!E43+'Game 8'!E43+'Game 9'!E43+'Game 10'!E43+'Game 11'!E43+'Game 12'!E43+'Game 13'!E43+'Game 14'!E43+'Game 15'!E43+'Game 16'!E43+'Game 17'!E43+'Game 18'!E43+'Game 19'!E43</f>
        <v>0</v>
      </c>
      <c r="J3" s="31">
        <f>G3/F3</f>
        <v>0.57894736842105265</v>
      </c>
      <c r="K3" s="30">
        <f>+'Game 1'!G43+'Game 2'!G43+'Game 3'!G43+'Game 4'!G43+'Game 5'!G43+'Game 6'!G43+'Game 7'!G43+'Game 8'!G43+'Game 9'!G43+'Game 10'!G43+'Game 11'!G43+'Game 12'!G43+'Game 13'!G43+'Game 14'!G43+'Game 15'!G43+'Game 16'!G43+'Game 17'!G43+'Game 18'!G43+'Game 19'!G43</f>
        <v>135</v>
      </c>
      <c r="L3" s="30">
        <f>+'Game 1'!H43+'Game 2'!H43+'Game 3'!H43+'Game 4'!H43+'Game 5'!H43+'Game 6'!H43+'Game 7'!H43+'Game 8'!H43+'Game 9'!H43+'Game 10'!H43+'Game 11'!H43+'Game 12'!H43+'Game 13'!H43+'Game 14'!H43+'Game 15'!H43+'Game 16'!H43+'Game 17'!H43+'Game 18'!H43+'Game 19'!H43</f>
        <v>116</v>
      </c>
      <c r="M3" s="34">
        <f>K3/F3</f>
        <v>7.1052631578947372</v>
      </c>
      <c r="N3" s="34">
        <f>L3/F3</f>
        <v>6.1052631578947372</v>
      </c>
      <c r="O3" s="33">
        <f ca="1">H28/F28</f>
        <v>0.4009216589861751</v>
      </c>
      <c r="P3" s="35">
        <f>G37/E37*7</f>
        <v>5.6723063223508463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5" t="s">
        <v>11</v>
      </c>
      <c r="C6" s="15" t="s">
        <v>12</v>
      </c>
      <c r="D6" s="15" t="s">
        <v>80</v>
      </c>
      <c r="E6" s="15" t="s">
        <v>13</v>
      </c>
      <c r="F6" s="15" t="s">
        <v>95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104</v>
      </c>
      <c r="R6" s="54" t="s">
        <v>105</v>
      </c>
      <c r="S6" s="15" t="s">
        <v>79</v>
      </c>
      <c r="T6" s="15" t="s">
        <v>25</v>
      </c>
      <c r="U6" s="15" t="s">
        <v>26</v>
      </c>
      <c r="V6" s="15" t="s">
        <v>89</v>
      </c>
      <c r="W6" s="15" t="s">
        <v>72</v>
      </c>
      <c r="X6" s="15" t="s">
        <v>75</v>
      </c>
      <c r="Y6" s="15" t="s">
        <v>77</v>
      </c>
      <c r="AA6" s="81" t="s">
        <v>81</v>
      </c>
      <c r="AB6" s="82"/>
      <c r="AC6" s="82"/>
      <c r="AD6" s="82"/>
      <c r="AE6" s="83"/>
    </row>
    <row r="7" spans="1:31" ht="15.75" customHeight="1" x14ac:dyDescent="0.25">
      <c r="A7" s="12">
        <v>1</v>
      </c>
      <c r="B7" s="70"/>
      <c r="C7" s="71" t="s">
        <v>122</v>
      </c>
      <c r="D7" s="30">
        <f>+'Game 1'!D16+'Game 2'!D16+'Game 3'!D16+'Game 4'!D16+'Game 5'!D16+'Game 6'!D16+'Game 7'!D16+'Game 8'!D16+'Game 9'!D16+'Game 10'!D16+'Game 11'!D16+'Game 12'!D16+'Game 13'!D16+'Game 14'!D16+'Game 15'!D16+'Game 16'!D16+'Game 17'!D16+'Game 18'!D16+'Game 19'!D16</f>
        <v>17</v>
      </c>
      <c r="E7" s="30">
        <f>+'Game 1'!E16+'Game 2'!E16+'Game 3'!E16+'Game 4'!E16+'Game 5'!E16+'Game 6'!E16+'Game 7'!E16+'Game 8'!E16+'Game 9'!E16+'Game 10'!E16+'Game 11'!E16+'Game 12'!E16+'Game 13'!E16+'Game 14'!E16+'Game 15'!E16+'Game 16'!E16+'Game 17'!E16+'Game 18'!E16+'Game 19'!E16</f>
        <v>53</v>
      </c>
      <c r="F7" s="30">
        <f>+'Game 1'!F16+'Game 2'!F16+'Game 3'!F16+'Game 4'!F16+'Game 5'!F16+'Game 6'!F16+'Game 7'!F16+'Game 8'!F16+'Game 9'!F16+'Game 10'!F16+'Game 11'!F16+'Game 12'!F16+'Game 13'!F16+'Game 14'!F16+'Game 15'!F16+'Game 16'!F16+'Game 17'!F16+'Game 18'!F16+'Game 19'!F16</f>
        <v>47</v>
      </c>
      <c r="G7" s="30">
        <f>+'Game 1'!G16+'Game 2'!G16+'Game 3'!G16+'Game 4'!G16+'Game 5'!G16+'Game 6'!G16+'Game 7'!G16+'Game 8'!G16+'Game 9'!G16+'Game 10'!G16+'Game 11'!G16+'Game 12'!G16+'Game 13'!G16+'Game 14'!G16+'Game 15'!G16+'Game 16'!G16+'Game 17'!G16+'Game 18'!G16+'Game 19'!G16</f>
        <v>12</v>
      </c>
      <c r="H7" s="30">
        <f>+'Game 1'!H16+'Game 2'!H16+'Game 3'!H16+'Game 4'!H16+'Game 5'!H16+'Game 6'!H16+'Game 7'!H16+'Game 8'!H16+'Game 9'!H16+'Game 10'!H16+'Game 11'!H16+'Game 12'!H16+'Game 13'!H16+'Game 14'!H16+'Game 15'!H16+'Game 16'!H16+'Game 17'!H16+'Game 18'!H16+'Game 19'!H16</f>
        <v>32</v>
      </c>
      <c r="I7" s="30">
        <f>+'Game 1'!I16+'Game 2'!I16+'Game 3'!I16+'Game 4'!I16+'Game 5'!I16+'Game 6'!I16+'Game 7'!I16+'Game 8'!I16+'Game 9'!I16+'Game 10'!I16+'Game 11'!I16+'Game 12'!I16+'Game 13'!I16+'Game 14'!I16+'Game 15'!I16+'Game 16'!I16+'Game 17'!I16+'Game 18'!I16+'Game 19'!I16</f>
        <v>21</v>
      </c>
      <c r="J7" s="30">
        <f>+'Game 1'!J16+'Game 2'!J16+'Game 3'!J16+'Game 4'!J16+'Game 5'!J16+'Game 6'!J16+'Game 7'!J16+'Game 8'!J16+'Game 9'!J16+'Game 10'!J16+'Game 11'!J16+'Game 12'!J16+'Game 13'!J16+'Game 14'!J16+'Game 15'!J16+'Game 16'!J16+'Game 17'!J16+'Game 18'!J16+'Game 19'!J16</f>
        <v>5</v>
      </c>
      <c r="K7" s="30">
        <f>+'Game 1'!K16+'Game 2'!K16+'Game 3'!K16+'Game 4'!K16+'Game 5'!K16+'Game 6'!K16+'Game 7'!K16+'Game 8'!K16+'Game 9'!K16+'Game 10'!K16+'Game 11'!K16+'Game 12'!K16+'Game 13'!K16+'Game 14'!K16+'Game 15'!K16+'Game 16'!K16+'Game 17'!K16+'Game 18'!K16+'Game 19'!K16</f>
        <v>5</v>
      </c>
      <c r="L7" s="30">
        <f>+'Game 1'!L16+'Game 2'!L16+'Game 3'!L16+'Game 4'!L16+'Game 5'!L16+'Game 6'!L16+'Game 7'!L16+'Game 8'!L16+'Game 9'!L16+'Game 10'!L16+'Game 11'!L16+'Game 12'!L16+'Game 13'!L16+'Game 14'!L16+'Game 15'!L16+'Game 16'!L16+'Game 17'!L16+'Game 18'!L16+'Game 19'!L16</f>
        <v>1</v>
      </c>
      <c r="M7" s="30">
        <f>+'Game 1'!M16+'Game 2'!M16+'Game 3'!M16+'Game 4'!M16+'Game 5'!M16+'Game 6'!M16+'Game 7'!M16+'Game 8'!M16+'Game 9'!M16+'Game 10'!M16+'Game 11'!M16+'Game 12'!M16+'Game 13'!M16+'Game 14'!M16+'Game 15'!M16+'Game 16'!M16+'Game 17'!M16+'Game 18'!M16+'Game 19'!M16</f>
        <v>4</v>
      </c>
      <c r="N7" s="30">
        <f>+'Game 1'!N16+'Game 2'!N16+'Game 3'!N16+'Game 4'!N16+'Game 5'!N16+'Game 6'!N16+'Game 7'!N16+'Game 8'!N16+'Game 9'!N16+'Game 10'!N16+'Game 11'!N16+'Game 12'!N16+'Game 13'!N16+'Game 14'!N16+'Game 15'!N16+'Game 16'!N16+'Game 17'!N16+'Game 18'!N16+'Game 19'!N16</f>
        <v>0</v>
      </c>
      <c r="O7" s="30">
        <f>+'Game 1'!O16+'Game 2'!O16+'Game 3'!O16+'Game 4'!O16+'Game 5'!O16+'Game 6'!O16+'Game 7'!O16+'Game 8'!O16+'Game 9'!O16+'Game 10'!O16+'Game 11'!O16+'Game 12'!O16+'Game 13'!O16+'Game 14'!O16+'Game 15'!O16+'Game 16'!O16+'Game 17'!O16+'Game 18'!O16+'Game 19'!O16</f>
        <v>1</v>
      </c>
      <c r="P7" s="30">
        <f>+'Game 1'!P16+'Game 2'!P16+'Game 3'!P16+'Game 4'!P16+'Game 5'!P16+'Game 6'!P16+'Game 7'!P16+'Game 8'!P16+'Game 9'!P16+'Game 10'!P16+'Game 11'!P16+'Game 12'!P16+'Game 13'!P16+'Game 14'!P16+'Game 15'!P16+'Game 16'!P16+'Game 17'!P16+'Game 18'!P16+'Game 19'!P16</f>
        <v>1</v>
      </c>
      <c r="Q7" s="30">
        <f>+'Game 1'!Q16+'Game 2'!Q16+'Game 3'!Q16+'Game 4'!Q16+'Game 5'!Q16+'Game 6'!Q16+'Game 7'!Q16+'Game 8'!Q16+'Game 9'!Q16+'Game 10'!Q16+'Game 11'!Q16+'Game 12'!Q16+'Game 13'!Q16+'Game 14'!Q16+'Game 15'!Q16+'Game 16'!Q16+'Game 17'!Q16+'Game 18'!Q16+'Game 19'!Q16</f>
        <v>0</v>
      </c>
      <c r="R7" s="30">
        <f>+'Game 1'!R16+'Game 2'!R16+'Game 3'!R16+'Game 4'!R16+'Game 5'!R16+'Game 6'!R16+'Game 7'!R16+'Game 8'!R16+'Game 9'!R16+'Game 10'!R16+'Game 11'!R16+'Game 12'!R16+'Game 13'!R16+'Game 14'!R16+'Game 15'!R16+'Game 16'!R16+'Game 17'!R16+'Game 18'!R16+'Game 19'!R16</f>
        <v>1</v>
      </c>
      <c r="S7" s="30">
        <f>+'Game 1'!S16+'Game 2'!S16+'Game 3'!S16+'Game 4'!S16+'Game 5'!S16+'Game 6'!S16+'Game 7'!S16+'Game 8'!S16+'Game 9'!S16+'Game 10'!S16+'Game 11'!S16+'Game 12'!S16+'Game 13'!S16+'Game 14'!S16+'Game 15'!S16+'Game 16'!S16+'Game 17'!S16+'Game 18'!S16+'Game 19'!S16</f>
        <v>3</v>
      </c>
      <c r="T7" s="30">
        <f>+'Game 1'!T16+'Game 2'!T16+'Game 3'!T16+'Game 4'!T16+'Game 5'!T16+'Game 6'!T16+'Game 7'!T16+'Game 8'!T16+'Game 9'!T16+'Game 10'!T16+'Game 11'!T16+'Game 12'!T16+'Game 13'!T16+'Game 14'!T16+'Game 15'!T16+'Game 16'!T16+'Game 17'!T16+'Game 18'!T16+'Game 19'!T16</f>
        <v>1</v>
      </c>
      <c r="U7" s="30">
        <f>+'Game 1'!U16+'Game 2'!U16+'Game 3'!U16+'Game 4'!U16+'Game 5'!U16+'Game 6'!U16+'Game 7'!U16+'Game 8'!U16+'Game 9'!U16+'Game 10'!U16+'Game 11'!U16+'Game 12'!U16+'Game 13'!U16+'Game 14'!U16+'Game 15'!U16+'Game 16'!U16+'Game 17'!U16+'Game 18'!U16+'Game 19'!U16</f>
        <v>22</v>
      </c>
      <c r="V7" s="30">
        <f>+'Game 1'!V16+'Game 2'!V16+'Game 3'!V16+'Game 4'!V16+'Game 5'!V16+'Game 6'!V16+'Game 7'!V16+'Game 8'!V16+'Game 9'!V16+'Game 10'!V16+'Game 11'!V16+'Game 12'!V16+'Game 13'!V16+'Game 14'!V16+'Game 15'!V16+'Game 16'!V16+'Game 17'!V16+'Game 18'!V16+'Game 19'!V16</f>
        <v>50</v>
      </c>
      <c r="W7" s="31">
        <f>(I7+(2*J7)+(3*K7)+(4*L7))/F7</f>
        <v>1.0638297872340425</v>
      </c>
      <c r="X7" s="31">
        <f>(H7+M7+P7)/(F7+M7+P7+R7)</f>
        <v>0.69811320754716977</v>
      </c>
      <c r="Y7" s="31">
        <f>H7/F7</f>
        <v>0.68085106382978722</v>
      </c>
      <c r="AA7" s="84"/>
      <c r="AB7" s="85"/>
      <c r="AC7" s="85"/>
      <c r="AD7" s="85"/>
      <c r="AE7" s="86"/>
    </row>
    <row r="8" spans="1:31" ht="15.75" customHeight="1" x14ac:dyDescent="0.3">
      <c r="A8" s="12">
        <v>2</v>
      </c>
      <c r="B8" s="70"/>
      <c r="C8" s="71" t="s">
        <v>131</v>
      </c>
      <c r="D8" s="30">
        <f>+'Game 1'!D25+'Game 2'!D25+'Game 3'!D25+'Game 4'!D25+'Game 5'!D25+'Game 6'!D25+'Game 7'!D25+'Game 8'!D25+'Game 9'!D25+'Game 10'!D25+'Game 11'!D25+'Game 12'!D25+'Game 13'!D25+'Game 14'!D25+'Game 15'!D25+'Game 16'!D25+'Game 17'!D25+'Game 18'!D25+'Game 19'!D25</f>
        <v>9</v>
      </c>
      <c r="E8" s="30">
        <f>+'Game 1'!E25+'Game 2'!E25+'Game 3'!E25+'Game 4'!E25+'Game 5'!E25+'Game 6'!E25+'Game 7'!E25+'Game 8'!E25+'Game 9'!E25+'Game 10'!E25+'Game 11'!E25+'Game 12'!E25+'Game 13'!E25+'Game 14'!E25+'Game 15'!E25+'Game 16'!E25+'Game 17'!E25+'Game 18'!E25+'Game 19'!E25</f>
        <v>33</v>
      </c>
      <c r="F8" s="30">
        <f>+'Game 1'!F25+'Game 2'!F25+'Game 3'!F25+'Game 4'!F25+'Game 5'!F25+'Game 6'!F25+'Game 7'!F25+'Game 8'!F25+'Game 9'!F25+'Game 10'!F25+'Game 11'!F25+'Game 12'!F25+'Game 13'!F25+'Game 14'!F25+'Game 15'!F25+'Game 16'!F25+'Game 17'!F25+'Game 18'!F25+'Game 19'!F25</f>
        <v>32</v>
      </c>
      <c r="G8" s="30">
        <f>+'Game 1'!G25+'Game 2'!G25+'Game 3'!G25+'Game 4'!G25+'Game 5'!G25+'Game 6'!G25+'Game 7'!G25+'Game 8'!G25+'Game 9'!G25+'Game 10'!G25+'Game 11'!G25+'Game 12'!G25+'Game 13'!G25+'Game 14'!G25+'Game 15'!G25+'Game 16'!G25+'Game 17'!G25+'Game 18'!G25+'Game 19'!G25</f>
        <v>14</v>
      </c>
      <c r="H8" s="30">
        <f>+'Game 1'!H25+'Game 2'!H25+'Game 3'!H25+'Game 4'!H25+'Game 5'!H25+'Game 6'!H25+'Game 7'!H25+'Game 8'!H25+'Game 9'!H25+'Game 10'!H25+'Game 11'!H25+'Game 12'!H25+'Game 13'!H25+'Game 14'!H25+'Game 15'!H25+'Game 16'!H25+'Game 17'!H25+'Game 18'!H25+'Game 19'!H25</f>
        <v>19</v>
      </c>
      <c r="I8" s="30">
        <f>+'Game 1'!I25+'Game 2'!I25+'Game 3'!I25+'Game 4'!I25+'Game 5'!I25+'Game 6'!I25+'Game 7'!I25+'Game 8'!I25+'Game 9'!I25+'Game 10'!I25+'Game 11'!I25+'Game 12'!I25+'Game 13'!I25+'Game 14'!I25+'Game 15'!I25+'Game 16'!I25+'Game 17'!I25+'Game 18'!I25+'Game 19'!I25</f>
        <v>7</v>
      </c>
      <c r="J8" s="30">
        <f>+'Game 1'!J25+'Game 2'!J25+'Game 3'!J25+'Game 4'!J25+'Game 5'!J25+'Game 6'!J25+'Game 7'!J25+'Game 8'!J25+'Game 9'!J25+'Game 10'!J25+'Game 11'!J25+'Game 12'!J25+'Game 13'!J25+'Game 14'!J25+'Game 15'!J25+'Game 16'!J25+'Game 17'!J25+'Game 18'!J25+'Game 19'!J25</f>
        <v>6</v>
      </c>
      <c r="K8" s="30">
        <f>+'Game 1'!K25+'Game 2'!K25+'Game 3'!K25+'Game 4'!K25+'Game 5'!K25+'Game 6'!K25+'Game 7'!K25+'Game 8'!K25+'Game 9'!K25+'Game 10'!K25+'Game 11'!K25+'Game 12'!K25+'Game 13'!K25+'Game 14'!K25+'Game 15'!K25+'Game 16'!K25+'Game 17'!K25+'Game 18'!K25+'Game 19'!K25</f>
        <v>1</v>
      </c>
      <c r="L8" s="30">
        <f>+'Game 1'!L25+'Game 2'!L25+'Game 3'!L25+'Game 4'!L25+'Game 5'!L25+'Game 6'!L25+'Game 7'!L25+'Game 8'!L25+'Game 9'!L25+'Game 10'!L25+'Game 11'!L25+'Game 12'!L25+'Game 13'!L25+'Game 14'!L25+'Game 15'!L25+'Game 16'!L25+'Game 17'!L25+'Game 18'!L25+'Game 19'!L25</f>
        <v>5</v>
      </c>
      <c r="M8" s="30">
        <f>+'Game 1'!M25+'Game 2'!M25+'Game 3'!M25+'Game 4'!M25+'Game 5'!M25+'Game 6'!M25+'Game 7'!M25+'Game 8'!M25+'Game 9'!M25+'Game 10'!M25+'Game 11'!M25+'Game 12'!M25+'Game 13'!M25+'Game 14'!M25+'Game 15'!M25+'Game 16'!M25+'Game 17'!M25+'Game 18'!M25+'Game 19'!M25</f>
        <v>0</v>
      </c>
      <c r="N8" s="30">
        <f>+'Game 1'!N25+'Game 2'!N25+'Game 3'!N25+'Game 4'!N25+'Game 5'!N25+'Game 6'!N25+'Game 7'!N25+'Game 8'!N25+'Game 9'!N25+'Game 10'!N25+'Game 11'!N25+'Game 12'!N25+'Game 13'!N25+'Game 14'!N25+'Game 15'!N25+'Game 16'!N25+'Game 17'!N25+'Game 18'!N25+'Game 19'!N25</f>
        <v>0</v>
      </c>
      <c r="O8" s="30">
        <f>+'Game 1'!O25+'Game 2'!O25+'Game 3'!O25+'Game 4'!O25+'Game 5'!O25+'Game 6'!O25+'Game 7'!O25+'Game 8'!O25+'Game 9'!O25+'Game 10'!O25+'Game 11'!O25+'Game 12'!O25+'Game 13'!O25+'Game 14'!O25+'Game 15'!O25+'Game 16'!O25+'Game 17'!O25+'Game 18'!O25+'Game 19'!O25</f>
        <v>0</v>
      </c>
      <c r="P8" s="30">
        <f>+'Game 1'!P25+'Game 2'!P25+'Game 3'!P25+'Game 4'!P25+'Game 5'!P25+'Game 6'!P25+'Game 7'!P25+'Game 8'!P25+'Game 9'!P25+'Game 10'!P25+'Game 11'!P25+'Game 12'!P25+'Game 13'!P25+'Game 14'!P25+'Game 15'!P25+'Game 16'!P25+'Game 17'!P25+'Game 18'!P25+'Game 19'!P25</f>
        <v>1</v>
      </c>
      <c r="Q8" s="30">
        <f>+'Game 1'!Q25+'Game 2'!Q25+'Game 3'!Q25+'Game 4'!Q25+'Game 5'!Q25+'Game 6'!Q25+'Game 7'!Q25+'Game 8'!Q25+'Game 9'!Q25+'Game 10'!Q25+'Game 11'!Q25+'Game 12'!Q25+'Game 13'!Q25+'Game 14'!Q25+'Game 15'!Q25+'Game 16'!Q25+'Game 17'!Q25+'Game 18'!Q25+'Game 19'!Q25</f>
        <v>0</v>
      </c>
      <c r="R8" s="30">
        <f>+'Game 1'!R25+'Game 2'!R25+'Game 3'!R25+'Game 4'!R25+'Game 5'!R25+'Game 6'!R25+'Game 7'!R25+'Game 8'!R25+'Game 9'!R25+'Game 10'!R25+'Game 11'!R25+'Game 12'!R25+'Game 13'!R25+'Game 14'!R25+'Game 15'!R25+'Game 16'!R25+'Game 17'!R25+'Game 18'!R25+'Game 19'!R25</f>
        <v>0</v>
      </c>
      <c r="S8" s="30">
        <f>+'Game 1'!S25+'Game 2'!S25+'Game 3'!S25+'Game 4'!S25+'Game 5'!S25+'Game 6'!S25+'Game 7'!S25+'Game 8'!S25+'Game 9'!S25+'Game 10'!S25+'Game 11'!S25+'Game 12'!S25+'Game 13'!S25+'Game 14'!S25+'Game 15'!S25+'Game 16'!S25+'Game 17'!S25+'Game 18'!S25+'Game 19'!S25</f>
        <v>6</v>
      </c>
      <c r="T8" s="30">
        <f>+'Game 1'!T25+'Game 2'!T25+'Game 3'!T25+'Game 4'!T25+'Game 5'!T25+'Game 6'!T25+'Game 7'!T25+'Game 8'!T25+'Game 9'!T25+'Game 10'!T25+'Game 11'!T25+'Game 12'!T25+'Game 13'!T25+'Game 14'!T25+'Game 15'!T25+'Game 16'!T25+'Game 17'!T25+'Game 18'!T25+'Game 19'!T25</f>
        <v>0</v>
      </c>
      <c r="U8" s="30">
        <f>+'Game 1'!U25+'Game 2'!U25+'Game 3'!U25+'Game 4'!U25+'Game 5'!U25+'Game 6'!U25+'Game 7'!U25+'Game 8'!U25+'Game 9'!U25+'Game 10'!U25+'Game 11'!U25+'Game 12'!U25+'Game 13'!U25+'Game 14'!U25+'Game 15'!U25+'Game 16'!U25+'Game 17'!U25+'Game 18'!U25+'Game 19'!U25</f>
        <v>18</v>
      </c>
      <c r="V8" s="30">
        <f>+'Game 1'!V25+'Game 2'!V25+'Game 3'!V25+'Game 4'!V25+'Game 5'!V25+'Game 6'!V25+'Game 7'!V25+'Game 8'!V25+'Game 9'!V25+'Game 10'!V25+'Game 11'!V25+'Game 12'!V25+'Game 13'!V25+'Game 14'!V25+'Game 15'!V25+'Game 16'!V25+'Game 17'!V25+'Game 18'!V25+'Game 19'!V25</f>
        <v>42</v>
      </c>
      <c r="W8" s="31">
        <f>(I8+(2*J8)+(3*K8)+(4*L8))/F8</f>
        <v>1.3125</v>
      </c>
      <c r="X8" s="31">
        <f>(H8+M8+P8)/(F8+M8+P8+R8)</f>
        <v>0.60606060606060608</v>
      </c>
      <c r="Y8" s="31">
        <f>H8/F8</f>
        <v>0.59375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70"/>
      <c r="C9" s="71" t="s">
        <v>125</v>
      </c>
      <c r="D9" s="30">
        <f>+'Game 1'!D19+'Game 2'!D19+'Game 3'!D19+'Game 4'!D19+'Game 5'!D19+'Game 6'!D19+'Game 7'!D19+'Game 8'!D19+'Game 9'!D19+'Game 10'!D19+'Game 11'!D19+'Game 12'!D19+'Game 13'!D19+'Game 14'!D19+'Game 15'!D19+'Game 16'!D19+'Game 17'!D19+'Game 18'!D19+'Game 19'!D19</f>
        <v>13</v>
      </c>
      <c r="E9" s="30">
        <f>+'Game 1'!E19+'Game 2'!E19+'Game 3'!E19+'Game 4'!E19+'Game 5'!E19+'Game 6'!E19+'Game 7'!E19+'Game 8'!E19+'Game 9'!E19+'Game 10'!E19+'Game 11'!E19+'Game 12'!E19+'Game 13'!E19+'Game 14'!E19+'Game 15'!E19+'Game 16'!E19+'Game 17'!E19+'Game 18'!E19+'Game 19'!E19</f>
        <v>33</v>
      </c>
      <c r="F9" s="30">
        <f>+'Game 1'!F19+'Game 2'!F19+'Game 3'!F19+'Game 4'!F19+'Game 5'!F19+'Game 6'!F19+'Game 7'!F19+'Game 8'!F19+'Game 9'!F19+'Game 10'!F19+'Game 11'!F19+'Game 12'!F19+'Game 13'!F19+'Game 14'!F19+'Game 15'!F19+'Game 16'!F19+'Game 17'!F19+'Game 18'!F19+'Game 19'!F19</f>
        <v>24</v>
      </c>
      <c r="G9" s="30">
        <f>+'Game 1'!G19+'Game 2'!G19+'Game 3'!G19+'Game 4'!G19+'Game 5'!G19+'Game 6'!G19+'Game 7'!G19+'Game 8'!G19+'Game 9'!G19+'Game 10'!G19+'Game 11'!G19+'Game 12'!G19+'Game 13'!G19+'Game 14'!G19+'Game 15'!G19+'Game 16'!G19+'Game 17'!G19+'Game 18'!G19+'Game 19'!G19</f>
        <v>9</v>
      </c>
      <c r="H9" s="30">
        <f>+'Game 1'!H19+'Game 2'!H19+'Game 3'!H19+'Game 4'!H19+'Game 5'!H19+'Game 6'!H19+'Game 7'!H19+'Game 8'!H19+'Game 9'!H19+'Game 10'!H19+'Game 11'!H19+'Game 12'!H19+'Game 13'!H19+'Game 14'!H19+'Game 15'!H19+'Game 16'!H19+'Game 17'!H19+'Game 18'!H19+'Game 19'!H19</f>
        <v>10</v>
      </c>
      <c r="I9" s="30">
        <f>+'Game 1'!I19+'Game 2'!I19+'Game 3'!I19+'Game 4'!I19+'Game 5'!I19+'Game 6'!I19+'Game 7'!I19+'Game 8'!I19+'Game 9'!I19+'Game 10'!I19+'Game 11'!I19+'Game 12'!I19+'Game 13'!I19+'Game 14'!I19+'Game 15'!I19+'Game 16'!I19+'Game 17'!I19+'Game 18'!I19+'Game 19'!I19</f>
        <v>8</v>
      </c>
      <c r="J9" s="30">
        <f>+'Game 1'!J19+'Game 2'!J19+'Game 3'!J19+'Game 4'!J19+'Game 5'!J19+'Game 6'!J19+'Game 7'!J19+'Game 8'!J19+'Game 9'!J19+'Game 10'!J19+'Game 11'!J19+'Game 12'!J19+'Game 13'!J19+'Game 14'!J19+'Game 15'!J19+'Game 16'!J19+'Game 17'!J19+'Game 18'!J19+'Game 19'!J19</f>
        <v>2</v>
      </c>
      <c r="K9" s="30">
        <f>+'Game 1'!K19+'Game 2'!K19+'Game 3'!K19+'Game 4'!K19+'Game 5'!K19+'Game 6'!K19+'Game 7'!K19+'Game 8'!K19+'Game 9'!K19+'Game 10'!K19+'Game 11'!K19+'Game 12'!K19+'Game 13'!K19+'Game 14'!K19+'Game 15'!K19+'Game 16'!K19+'Game 17'!K19+'Game 18'!K19+'Game 19'!K19</f>
        <v>0</v>
      </c>
      <c r="L9" s="30">
        <f>+'Game 1'!L19+'Game 2'!L19+'Game 3'!L19+'Game 4'!L19+'Game 5'!L19+'Game 6'!L19+'Game 7'!L19+'Game 8'!L19+'Game 9'!L19+'Game 10'!L19+'Game 11'!L19+'Game 12'!L19+'Game 13'!L19+'Game 14'!L19+'Game 15'!L19+'Game 16'!L19+'Game 17'!L19+'Game 18'!L19+'Game 19'!L19</f>
        <v>0</v>
      </c>
      <c r="M9" s="30">
        <f>+'Game 1'!M19+'Game 2'!M19+'Game 3'!M19+'Game 4'!M19+'Game 5'!M19+'Game 6'!M19+'Game 7'!M19+'Game 8'!M19+'Game 9'!M19+'Game 10'!M19+'Game 11'!M19+'Game 12'!M19+'Game 13'!M19+'Game 14'!M19+'Game 15'!M19+'Game 16'!M19+'Game 17'!M19+'Game 18'!M19+'Game 19'!M19</f>
        <v>7</v>
      </c>
      <c r="N9" s="30">
        <f>+'Game 1'!N19+'Game 2'!N19+'Game 3'!N19+'Game 4'!N19+'Game 5'!N19+'Game 6'!N19+'Game 7'!N19+'Game 8'!N19+'Game 9'!N19+'Game 10'!N19+'Game 11'!N19+'Game 12'!N19+'Game 13'!N19+'Game 14'!N19+'Game 15'!N19+'Game 16'!N19+'Game 17'!N19+'Game 18'!N19+'Game 19'!N19</f>
        <v>0</v>
      </c>
      <c r="O9" s="30">
        <f>+'Game 1'!O19+'Game 2'!O19+'Game 3'!O19+'Game 4'!O19+'Game 5'!O19+'Game 6'!O19+'Game 7'!O19+'Game 8'!O19+'Game 9'!O19+'Game 10'!O19+'Game 11'!O19+'Game 12'!O19+'Game 13'!O19+'Game 14'!O19+'Game 15'!O19+'Game 16'!O19+'Game 17'!O19+'Game 18'!O19+'Game 19'!O19</f>
        <v>0</v>
      </c>
      <c r="P9" s="30">
        <f>+'Game 1'!P19+'Game 2'!P19+'Game 3'!P19+'Game 4'!P19+'Game 5'!P19+'Game 6'!P19+'Game 7'!P19+'Game 8'!P19+'Game 9'!P19+'Game 10'!P19+'Game 11'!P19+'Game 12'!P19+'Game 13'!P19+'Game 14'!P19+'Game 15'!P19+'Game 16'!P19+'Game 17'!P19+'Game 18'!P19+'Game 19'!P19</f>
        <v>1</v>
      </c>
      <c r="Q9" s="30">
        <f>+'Game 1'!Q19+'Game 2'!Q19+'Game 3'!Q19+'Game 4'!Q19+'Game 5'!Q19+'Game 6'!Q19+'Game 7'!Q19+'Game 8'!Q19+'Game 9'!Q19+'Game 10'!Q19+'Game 11'!Q19+'Game 12'!Q19+'Game 13'!Q19+'Game 14'!Q19+'Game 15'!Q19+'Game 16'!Q19+'Game 17'!Q19+'Game 18'!Q19+'Game 19'!Q19</f>
        <v>0</v>
      </c>
      <c r="R9" s="30">
        <f>+'Game 1'!R19+'Game 2'!R19+'Game 3'!R19+'Game 4'!R19+'Game 5'!R19+'Game 6'!R19+'Game 7'!R19+'Game 8'!R19+'Game 9'!R19+'Game 10'!R19+'Game 11'!R19+'Game 12'!R19+'Game 13'!R19+'Game 14'!R19+'Game 15'!R19+'Game 16'!R19+'Game 17'!R19+'Game 18'!R19+'Game 19'!R19</f>
        <v>1</v>
      </c>
      <c r="S9" s="30">
        <f>+'Game 1'!S19+'Game 2'!S19+'Game 3'!S19+'Game 4'!S19+'Game 5'!S19+'Game 6'!S19+'Game 7'!S19+'Game 8'!S19+'Game 9'!S19+'Game 10'!S19+'Game 11'!S19+'Game 12'!S19+'Game 13'!S19+'Game 14'!S19+'Game 15'!S19+'Game 16'!S19+'Game 17'!S19+'Game 18'!S19+'Game 19'!S19</f>
        <v>2</v>
      </c>
      <c r="T9" s="30">
        <f>+'Game 1'!T19+'Game 2'!T19+'Game 3'!T19+'Game 4'!T19+'Game 5'!T19+'Game 6'!T19+'Game 7'!T19+'Game 8'!T19+'Game 9'!T19+'Game 10'!T19+'Game 11'!T19+'Game 12'!T19+'Game 13'!T19+'Game 14'!T19+'Game 15'!T19+'Game 16'!T19+'Game 17'!T19+'Game 18'!T19+'Game 19'!T19</f>
        <v>0</v>
      </c>
      <c r="U9" s="30">
        <f>+'Game 1'!U19+'Game 2'!U19+'Game 3'!U19+'Game 4'!U19+'Game 5'!U19+'Game 6'!U19+'Game 7'!U19+'Game 8'!U19+'Game 9'!U19+'Game 10'!U19+'Game 11'!U19+'Game 12'!U19+'Game 13'!U19+'Game 14'!U19+'Game 15'!U19+'Game 16'!U19+'Game 17'!U19+'Game 18'!U19+'Game 19'!U19</f>
        <v>9</v>
      </c>
      <c r="V9" s="30">
        <f>+'Game 1'!V19+'Game 2'!V19+'Game 3'!V19+'Game 4'!V19+'Game 5'!V19+'Game 6'!V19+'Game 7'!V19+'Game 8'!V19+'Game 9'!V19+'Game 10'!V19+'Game 11'!V19+'Game 12'!V19+'Game 13'!V19+'Game 14'!V19+'Game 15'!V19+'Game 16'!V19+'Game 17'!V19+'Game 18'!V19+'Game 19'!V19</f>
        <v>12</v>
      </c>
      <c r="W9" s="31">
        <f>(I9+(2*J9)+(3*K9)+(4*L9))/F9</f>
        <v>0.5</v>
      </c>
      <c r="X9" s="31">
        <f>(H9+M9+P9)/(F9+M9+P9+R9)</f>
        <v>0.54545454545454541</v>
      </c>
      <c r="Y9" s="31">
        <f>H9/F9</f>
        <v>0.41666666666666669</v>
      </c>
      <c r="AA9" s="87" t="s">
        <v>38</v>
      </c>
      <c r="AB9" s="88"/>
      <c r="AC9" s="6"/>
      <c r="AD9" s="87" t="s">
        <v>39</v>
      </c>
      <c r="AE9" s="88"/>
    </row>
    <row r="10" spans="1:31" ht="15.6" x14ac:dyDescent="0.3">
      <c r="A10" s="12">
        <v>4</v>
      </c>
      <c r="B10" s="70"/>
      <c r="C10" s="71" t="s">
        <v>120</v>
      </c>
      <c r="D10" s="30">
        <f>+'Game 1'!D14+'Game 2'!D14+'Game 3'!D14+'Game 4'!D14+'Game 5'!D14+'Game 6'!D14+'Game 7'!D14+'Game 8'!D14+'Game 9'!D14+'Game 10'!D14+'Game 11'!D14+'Game 12'!D14+'Game 13'!D14+'Game 14'!D14+'Game 15'!D14+'Game 16'!D14+'Game 17'!D14+'Game 18'!D14+'Game 19'!D14</f>
        <v>14</v>
      </c>
      <c r="E10" s="30">
        <f>+'Game 1'!E14+'Game 2'!E14+'Game 3'!E14+'Game 4'!E14+'Game 5'!E14+'Game 6'!E14+'Game 7'!E14+'Game 8'!E14+'Game 9'!E14+'Game 10'!E14+'Game 11'!E14+'Game 12'!E14+'Game 13'!E14+'Game 14'!E14+'Game 15'!E14+'Game 16'!E14+'Game 17'!E14+'Game 18'!E14+'Game 19'!E14</f>
        <v>42</v>
      </c>
      <c r="F10" s="30">
        <f>+'Game 1'!F14+'Game 2'!F14+'Game 3'!F14+'Game 4'!F14+'Game 5'!F14+'Game 6'!F14+'Game 7'!F14+'Game 8'!F14+'Game 9'!F14+'Game 10'!F14+'Game 11'!F14+'Game 12'!F14+'Game 13'!F14+'Game 14'!F14+'Game 15'!F14+'Game 16'!F14+'Game 17'!F14+'Game 18'!F14+'Game 19'!F14</f>
        <v>38</v>
      </c>
      <c r="G10" s="30">
        <f>+'Game 1'!G14+'Game 2'!G14+'Game 3'!G14+'Game 4'!G14+'Game 5'!G14+'Game 6'!G14+'Game 7'!G14+'Game 8'!G14+'Game 9'!G14+'Game 10'!G14+'Game 11'!G14+'Game 12'!G14+'Game 13'!G14+'Game 14'!G14+'Game 15'!G14+'Game 16'!G14+'Game 17'!G14+'Game 18'!G14+'Game 19'!G14</f>
        <v>13</v>
      </c>
      <c r="H10" s="30">
        <f>+'Game 1'!H14+'Game 2'!H14+'Game 3'!H14+'Game 4'!H14+'Game 5'!H14+'Game 6'!H14+'Game 7'!H14+'Game 8'!H14+'Game 9'!H14+'Game 10'!H14+'Game 11'!H14+'Game 12'!H14+'Game 13'!H14+'Game 14'!H14+'Game 15'!H14+'Game 16'!H14+'Game 17'!H14+'Game 18'!H14+'Game 19'!H14</f>
        <v>17</v>
      </c>
      <c r="I10" s="30">
        <f>+'Game 1'!I14+'Game 2'!I14+'Game 3'!I14+'Game 4'!I14+'Game 5'!I14+'Game 6'!I14+'Game 7'!I14+'Game 8'!I14+'Game 9'!I14+'Game 10'!I14+'Game 11'!I14+'Game 12'!I14+'Game 13'!I14+'Game 14'!I14+'Game 15'!I14+'Game 16'!I14+'Game 17'!I14+'Game 18'!I14+'Game 19'!I14</f>
        <v>10</v>
      </c>
      <c r="J10" s="30">
        <f>+'Game 1'!J14+'Game 2'!J14+'Game 3'!J14+'Game 4'!J14+'Game 5'!J14+'Game 6'!J14+'Game 7'!J14+'Game 8'!J14+'Game 9'!J14+'Game 10'!J14+'Game 11'!J14+'Game 12'!J14+'Game 13'!J14+'Game 14'!J14+'Game 15'!J14+'Game 16'!J14+'Game 17'!J14+'Game 18'!J14+'Game 19'!J14</f>
        <v>3</v>
      </c>
      <c r="K10" s="30">
        <f>+'Game 1'!K14+'Game 2'!K14+'Game 3'!K14+'Game 4'!K14+'Game 5'!K14+'Game 6'!K14+'Game 7'!K14+'Game 8'!K14+'Game 9'!K14+'Game 10'!K14+'Game 11'!K14+'Game 12'!K14+'Game 13'!K14+'Game 14'!K14+'Game 15'!K14+'Game 16'!K14+'Game 17'!K14+'Game 18'!K14+'Game 19'!K14</f>
        <v>2</v>
      </c>
      <c r="L10" s="30">
        <f>+'Game 1'!L14+'Game 2'!L14+'Game 3'!L14+'Game 4'!L14+'Game 5'!L14+'Game 6'!L14+'Game 7'!L14+'Game 8'!L14+'Game 9'!L14+'Game 10'!L14+'Game 11'!L14+'Game 12'!L14+'Game 13'!L14+'Game 14'!L14+'Game 15'!L14+'Game 16'!L14+'Game 17'!L14+'Game 18'!L14+'Game 19'!L14</f>
        <v>2</v>
      </c>
      <c r="M10" s="30">
        <f>+'Game 1'!M14+'Game 2'!M14+'Game 3'!M14+'Game 4'!M14+'Game 5'!M14+'Game 6'!M14+'Game 7'!M14+'Game 8'!M14+'Game 9'!M14+'Game 10'!M14+'Game 11'!M14+'Game 12'!M14+'Game 13'!M14+'Game 14'!M14+'Game 15'!M14+'Game 16'!M14+'Game 17'!M14+'Game 18'!M14+'Game 19'!M14</f>
        <v>4</v>
      </c>
      <c r="N10" s="30">
        <f>+'Game 1'!N14+'Game 2'!N14+'Game 3'!N14+'Game 4'!N14+'Game 5'!N14+'Game 6'!N14+'Game 7'!N14+'Game 8'!N14+'Game 9'!N14+'Game 10'!N14+'Game 11'!N14+'Game 12'!N14+'Game 13'!N14+'Game 14'!N14+'Game 15'!N14+'Game 16'!N14+'Game 17'!N14+'Game 18'!N14+'Game 19'!N14</f>
        <v>0</v>
      </c>
      <c r="O10" s="30">
        <f>+'Game 1'!O14+'Game 2'!O14+'Game 3'!O14+'Game 4'!O14+'Game 5'!O14+'Game 6'!O14+'Game 7'!O14+'Game 8'!O14+'Game 9'!O14+'Game 10'!O14+'Game 11'!O14+'Game 12'!O14+'Game 13'!O14+'Game 14'!O14+'Game 15'!O14+'Game 16'!O14+'Game 17'!O14+'Game 18'!O14+'Game 19'!O14</f>
        <v>0</v>
      </c>
      <c r="P10" s="30">
        <f>+'Game 1'!P14+'Game 2'!P14+'Game 3'!P14+'Game 4'!P14+'Game 5'!P14+'Game 6'!P14+'Game 7'!P14+'Game 8'!P14+'Game 9'!P14+'Game 10'!P14+'Game 11'!P14+'Game 12'!P14+'Game 13'!P14+'Game 14'!P14+'Game 15'!P14+'Game 16'!P14+'Game 17'!P14+'Game 18'!P14+'Game 19'!P14</f>
        <v>0</v>
      </c>
      <c r="Q10" s="30">
        <f>+'Game 1'!Q14+'Game 2'!Q14+'Game 3'!Q14+'Game 4'!Q14+'Game 5'!Q14+'Game 6'!Q14+'Game 7'!Q14+'Game 8'!Q14+'Game 9'!Q14+'Game 10'!Q14+'Game 11'!Q14+'Game 12'!Q14+'Game 13'!Q14+'Game 14'!Q14+'Game 15'!Q14+'Game 16'!Q14+'Game 17'!Q14+'Game 18'!Q14+'Game 19'!Q14</f>
        <v>0</v>
      </c>
      <c r="R10" s="30">
        <f>+'Game 1'!R14+'Game 2'!R14+'Game 3'!R14+'Game 4'!R14+'Game 5'!R14+'Game 6'!R14+'Game 7'!R14+'Game 8'!R14+'Game 9'!R14+'Game 10'!R14+'Game 11'!R14+'Game 12'!R14+'Game 13'!R14+'Game 14'!R14+'Game 15'!R14+'Game 16'!R14+'Game 17'!R14+'Game 18'!R14+'Game 19'!R14</f>
        <v>0</v>
      </c>
      <c r="S10" s="30">
        <f>+'Game 1'!S14+'Game 2'!S14+'Game 3'!S14+'Game 4'!S14+'Game 5'!S14+'Game 6'!S14+'Game 7'!S14+'Game 8'!S14+'Game 9'!S14+'Game 10'!S14+'Game 11'!S14+'Game 12'!S14+'Game 13'!S14+'Game 14'!S14+'Game 15'!S14+'Game 16'!S14+'Game 17'!S14+'Game 18'!S14+'Game 19'!S14</f>
        <v>4</v>
      </c>
      <c r="T10" s="30">
        <f>+'Game 1'!T14+'Game 2'!T14+'Game 3'!T14+'Game 4'!T14+'Game 5'!T14+'Game 6'!T14+'Game 7'!T14+'Game 8'!T14+'Game 9'!T14+'Game 10'!T14+'Game 11'!T14+'Game 12'!T14+'Game 13'!T14+'Game 14'!T14+'Game 15'!T14+'Game 16'!T14+'Game 17'!T14+'Game 18'!T14+'Game 19'!T14</f>
        <v>0</v>
      </c>
      <c r="U10" s="30">
        <f>+'Game 1'!U14+'Game 2'!U14+'Game 3'!U14+'Game 4'!U14+'Game 5'!U14+'Game 6'!U14+'Game 7'!U14+'Game 8'!U14+'Game 9'!U14+'Game 10'!U14+'Game 11'!U14+'Game 12'!U14+'Game 13'!U14+'Game 14'!U14+'Game 15'!U14+'Game 16'!U14+'Game 17'!U14+'Game 18'!U14+'Game 19'!U14</f>
        <v>8</v>
      </c>
      <c r="V10" s="30">
        <f>+'Game 1'!V14+'Game 2'!V14+'Game 3'!V14+'Game 4'!V14+'Game 5'!V14+'Game 6'!V14+'Game 7'!V14+'Game 8'!V14+'Game 9'!V14+'Game 10'!V14+'Game 11'!V14+'Game 12'!V14+'Game 13'!V14+'Game 14'!V14+'Game 15'!V14+'Game 16'!V14+'Game 17'!V14+'Game 18'!V14+'Game 19'!V14</f>
        <v>30</v>
      </c>
      <c r="W10" s="31">
        <f>(I10+(2*J10)+(3*K10)+(4*L10))/F10</f>
        <v>0.78947368421052633</v>
      </c>
      <c r="X10" s="31">
        <f>(H10+M10+P10)/(F10+M10+P10+R10)</f>
        <v>0.5</v>
      </c>
      <c r="Y10" s="31">
        <f>H10/F10</f>
        <v>0.44736842105263158</v>
      </c>
      <c r="AA10" s="16" t="s">
        <v>80</v>
      </c>
      <c r="AB10" s="7" t="s">
        <v>40</v>
      </c>
      <c r="AC10" s="2"/>
      <c r="AD10" s="16" t="s">
        <v>80</v>
      </c>
      <c r="AE10" s="7" t="s">
        <v>40</v>
      </c>
    </row>
    <row r="11" spans="1:31" ht="15.6" x14ac:dyDescent="0.3">
      <c r="A11" s="12">
        <v>5</v>
      </c>
      <c r="B11" s="70"/>
      <c r="C11" s="71" t="s">
        <v>119</v>
      </c>
      <c r="D11" s="30">
        <f>+'Game 1'!D13+'Game 2'!D13+'Game 3'!D13+'Game 4'!D13+'Game 5'!D13+'Game 6'!D13+'Game 7'!D13+'Game 8'!D13+'Game 9'!D13+'Game 10'!D13+'Game 11'!D13+'Game 12'!D13+'Game 13'!D13+'Game 14'!D13+'Game 15'!D13+'Game 16'!D13+'Game 17'!D13+'Game 18'!D13+'Game 19'!D13</f>
        <v>16</v>
      </c>
      <c r="E11" s="30">
        <f>+'Game 1'!E13+'Game 2'!E13+'Game 3'!E13+'Game 4'!E13+'Game 5'!E13+'Game 6'!E13+'Game 7'!E13+'Game 8'!E13+'Game 9'!E13+'Game 10'!E13+'Game 11'!E13+'Game 12'!E13+'Game 13'!E13+'Game 14'!E13+'Game 15'!E13+'Game 16'!E13+'Game 17'!E13+'Game 18'!E13+'Game 19'!E13</f>
        <v>57</v>
      </c>
      <c r="F11" s="30">
        <f>+'Game 1'!F13+'Game 2'!F13+'Game 3'!F13+'Game 4'!F13+'Game 5'!F13+'Game 6'!F13+'Game 7'!F13+'Game 8'!F13+'Game 9'!F13+'Game 10'!F13+'Game 11'!F13+'Game 12'!F13+'Game 13'!F13+'Game 14'!F13+'Game 15'!F13+'Game 16'!F13+'Game 17'!F13+'Game 18'!F13+'Game 19'!F13</f>
        <v>52</v>
      </c>
      <c r="G11" s="30">
        <f>+'Game 1'!G13+'Game 2'!G13+'Game 3'!G13+'Game 4'!G13+'Game 5'!G13+'Game 6'!G13+'Game 7'!G13+'Game 8'!G13+'Game 9'!G13+'Game 10'!G13+'Game 11'!G13+'Game 12'!G13+'Game 13'!G13+'Game 14'!G13+'Game 15'!G13+'Game 16'!G13+'Game 17'!G13+'Game 18'!G13+'Game 19'!G13</f>
        <v>23</v>
      </c>
      <c r="H11" s="30">
        <f>+'Game 1'!H13+'Game 2'!H13+'Game 3'!H13+'Game 4'!H13+'Game 5'!H13+'Game 6'!H13+'Game 7'!H13+'Game 8'!H13+'Game 9'!H13+'Game 10'!H13+'Game 11'!H13+'Game 12'!H13+'Game 13'!H13+'Game 14'!H13+'Game 15'!H13+'Game 16'!H13+'Game 17'!H13+'Game 18'!H13+'Game 19'!H13</f>
        <v>24</v>
      </c>
      <c r="I11" s="30">
        <f>+'Game 1'!I13+'Game 2'!I13+'Game 3'!I13+'Game 4'!I13+'Game 5'!I13+'Game 6'!I13+'Game 7'!I13+'Game 8'!I13+'Game 9'!I13+'Game 10'!I13+'Game 11'!I13+'Game 12'!I13+'Game 13'!I13+'Game 14'!I13+'Game 15'!I13+'Game 16'!I13+'Game 17'!I13+'Game 18'!I13+'Game 19'!I13</f>
        <v>10</v>
      </c>
      <c r="J11" s="30">
        <f>+'Game 1'!J13+'Game 2'!J13+'Game 3'!J13+'Game 4'!J13+'Game 5'!J13+'Game 6'!J13+'Game 7'!J13+'Game 8'!J13+'Game 9'!J13+'Game 10'!J13+'Game 11'!J13+'Game 12'!J13+'Game 13'!J13+'Game 14'!J13+'Game 15'!J13+'Game 16'!J13+'Game 17'!J13+'Game 18'!J13+'Game 19'!J13</f>
        <v>4</v>
      </c>
      <c r="K11" s="30">
        <f>+'Game 1'!K13+'Game 2'!K13+'Game 3'!K13+'Game 4'!K13+'Game 5'!K13+'Game 6'!K13+'Game 7'!K13+'Game 8'!K13+'Game 9'!K13+'Game 10'!K13+'Game 11'!K13+'Game 12'!K13+'Game 13'!K13+'Game 14'!K13+'Game 15'!K13+'Game 16'!K13+'Game 17'!K13+'Game 18'!K13+'Game 19'!K13</f>
        <v>1</v>
      </c>
      <c r="L11" s="30">
        <f>+'Game 1'!L13+'Game 2'!L13+'Game 3'!L13+'Game 4'!L13+'Game 5'!L13+'Game 6'!L13+'Game 7'!L13+'Game 8'!L13+'Game 9'!L13+'Game 10'!L13+'Game 11'!L13+'Game 12'!L13+'Game 13'!L13+'Game 14'!L13+'Game 15'!L13+'Game 16'!L13+'Game 17'!L13+'Game 18'!L13+'Game 19'!L13</f>
        <v>9</v>
      </c>
      <c r="M11" s="30">
        <f>+'Game 1'!M13+'Game 2'!M13+'Game 3'!M13+'Game 4'!M13+'Game 5'!M13+'Game 6'!M13+'Game 7'!M13+'Game 8'!M13+'Game 9'!M13+'Game 10'!M13+'Game 11'!M13+'Game 12'!M13+'Game 13'!M13+'Game 14'!M13+'Game 15'!M13+'Game 16'!M13+'Game 17'!M13+'Game 18'!M13+'Game 19'!M13</f>
        <v>3</v>
      </c>
      <c r="N11" s="30">
        <f>+'Game 1'!N13+'Game 2'!N13+'Game 3'!N13+'Game 4'!N13+'Game 5'!N13+'Game 6'!N13+'Game 7'!N13+'Game 8'!N13+'Game 9'!N13+'Game 10'!N13+'Game 11'!N13+'Game 12'!N13+'Game 13'!N13+'Game 14'!N13+'Game 15'!N13+'Game 16'!N13+'Game 17'!N13+'Game 18'!N13+'Game 19'!N13</f>
        <v>0</v>
      </c>
      <c r="O11" s="30">
        <f>+'Game 1'!O13+'Game 2'!O13+'Game 3'!O13+'Game 4'!O13+'Game 5'!O13+'Game 6'!O13+'Game 7'!O13+'Game 8'!O13+'Game 9'!O13+'Game 10'!O13+'Game 11'!O13+'Game 12'!O13+'Game 13'!O13+'Game 14'!O13+'Game 15'!O13+'Game 16'!O13+'Game 17'!O13+'Game 18'!O13+'Game 19'!O13</f>
        <v>0</v>
      </c>
      <c r="P11" s="30">
        <f>+'Game 1'!P13+'Game 2'!P13+'Game 3'!P13+'Game 4'!P13+'Game 5'!P13+'Game 6'!P13+'Game 7'!P13+'Game 8'!P13+'Game 9'!P13+'Game 10'!P13+'Game 11'!P13+'Game 12'!P13+'Game 13'!P13+'Game 14'!P13+'Game 15'!P13+'Game 16'!P13+'Game 17'!P13+'Game 18'!P13+'Game 19'!P13</f>
        <v>1</v>
      </c>
      <c r="Q11" s="30">
        <f>+'Game 1'!Q13+'Game 2'!Q13+'Game 3'!Q13+'Game 4'!Q13+'Game 5'!Q13+'Game 6'!Q13+'Game 7'!Q13+'Game 8'!Q13+'Game 9'!Q13+'Game 10'!Q13+'Game 11'!Q13+'Game 12'!Q13+'Game 13'!Q13+'Game 14'!Q13+'Game 15'!Q13+'Game 16'!Q13+'Game 17'!Q13+'Game 18'!Q13+'Game 19'!Q13</f>
        <v>0</v>
      </c>
      <c r="R11" s="30">
        <f>+'Game 1'!R13+'Game 2'!R13+'Game 3'!R13+'Game 4'!R13+'Game 5'!R13+'Game 6'!R13+'Game 7'!R13+'Game 8'!R13+'Game 9'!R13+'Game 10'!R13+'Game 11'!R13+'Game 12'!R13+'Game 13'!R13+'Game 14'!R13+'Game 15'!R13+'Game 16'!R13+'Game 17'!R13+'Game 18'!R13+'Game 19'!R13</f>
        <v>1</v>
      </c>
      <c r="S11" s="30">
        <f>+'Game 1'!S13+'Game 2'!S13+'Game 3'!S13+'Game 4'!S13+'Game 5'!S13+'Game 6'!S13+'Game 7'!S13+'Game 8'!S13+'Game 9'!S13+'Game 10'!S13+'Game 11'!S13+'Game 12'!S13+'Game 13'!S13+'Game 14'!S13+'Game 15'!S13+'Game 16'!S13+'Game 17'!S13+'Game 18'!S13+'Game 19'!S13</f>
        <v>12</v>
      </c>
      <c r="T11" s="30">
        <f>+'Game 1'!T13+'Game 2'!T13+'Game 3'!T13+'Game 4'!T13+'Game 5'!T13+'Game 6'!T13+'Game 7'!T13+'Game 8'!T13+'Game 9'!T13+'Game 10'!T13+'Game 11'!T13+'Game 12'!T13+'Game 13'!T13+'Game 14'!T13+'Game 15'!T13+'Game 16'!T13+'Game 17'!T13+'Game 18'!T13+'Game 19'!T13</f>
        <v>3</v>
      </c>
      <c r="U11" s="30">
        <f>+'Game 1'!U13+'Game 2'!U13+'Game 3'!U13+'Game 4'!U13+'Game 5'!U13+'Game 6'!U13+'Game 7'!U13+'Game 8'!U13+'Game 9'!U13+'Game 10'!U13+'Game 11'!U13+'Game 12'!U13+'Game 13'!U13+'Game 14'!U13+'Game 15'!U13+'Game 16'!U13+'Game 17'!U13+'Game 18'!U13+'Game 19'!U13</f>
        <v>20</v>
      </c>
      <c r="V11" s="30">
        <f>+'Game 1'!V13+'Game 2'!V13+'Game 3'!V13+'Game 4'!V13+'Game 5'!V13+'Game 6'!V13+'Game 7'!V13+'Game 8'!V13+'Game 9'!V13+'Game 10'!V13+'Game 11'!V13+'Game 12'!V13+'Game 13'!V13+'Game 14'!V13+'Game 15'!V13+'Game 16'!V13+'Game 17'!V13+'Game 18'!V13+'Game 19'!V13</f>
        <v>57</v>
      </c>
      <c r="W11" s="31">
        <f>(I11+(2*J11)+(3*K11)+(4*L11))/F11</f>
        <v>1.0961538461538463</v>
      </c>
      <c r="X11" s="31">
        <f>(H11+M11+P11)/(F11+M11+P11+R11)</f>
        <v>0.49122807017543857</v>
      </c>
      <c r="Y11" s="31">
        <f>H11/F11</f>
        <v>0.46153846153846156</v>
      </c>
      <c r="AA11" s="16" t="s">
        <v>13</v>
      </c>
      <c r="AB11" s="7" t="s">
        <v>41</v>
      </c>
      <c r="AC11" s="2"/>
      <c r="AD11" s="16" t="s">
        <v>30</v>
      </c>
      <c r="AE11" s="7" t="s">
        <v>42</v>
      </c>
    </row>
    <row r="12" spans="1:31" ht="15.6" x14ac:dyDescent="0.3">
      <c r="A12" s="12">
        <v>6</v>
      </c>
      <c r="B12" s="70"/>
      <c r="C12" s="71" t="s">
        <v>129</v>
      </c>
      <c r="D12" s="30">
        <f>+'Game 1'!D23+'Game 2'!D23+'Game 3'!D23+'Game 4'!D23+'Game 5'!D23+'Game 6'!D23+'Game 7'!D23+'Game 8'!D23+'Game 9'!D23+'Game 10'!D23+'Game 11'!D23+'Game 12'!D23+'Game 13'!D23+'Game 14'!D23+'Game 15'!D23+'Game 16'!D23+'Game 17'!D23+'Game 18'!D23+'Game 19'!D23</f>
        <v>15</v>
      </c>
      <c r="E12" s="30">
        <f>+'Game 1'!E23+'Game 2'!E23+'Game 3'!E23+'Game 4'!E23+'Game 5'!E23+'Game 6'!E23+'Game 7'!E23+'Game 8'!E23+'Game 9'!E23+'Game 10'!E23+'Game 11'!E23+'Game 12'!E23+'Game 13'!E23+'Game 14'!E23+'Game 15'!E23+'Game 16'!E23+'Game 17'!E23+'Game 18'!E23+'Game 19'!E23</f>
        <v>44</v>
      </c>
      <c r="F12" s="30">
        <f>+'Game 1'!F23+'Game 2'!F23+'Game 3'!F23+'Game 4'!F23+'Game 5'!F23+'Game 6'!F23+'Game 7'!F23+'Game 8'!F23+'Game 9'!F23+'Game 10'!F23+'Game 11'!F23+'Game 12'!F23+'Game 13'!F23+'Game 14'!F23+'Game 15'!F23+'Game 16'!F23+'Game 17'!F23+'Game 18'!F23+'Game 19'!F23</f>
        <v>32</v>
      </c>
      <c r="G12" s="30">
        <f>+'Game 1'!G23+'Game 2'!G23+'Game 3'!G23+'Game 4'!G23+'Game 5'!G23+'Game 6'!G23+'Game 7'!G23+'Game 8'!G23+'Game 9'!G23+'Game 10'!G23+'Game 11'!G23+'Game 12'!G23+'Game 13'!G23+'Game 14'!G23+'Game 15'!G23+'Game 16'!G23+'Game 17'!G23+'Game 18'!G23+'Game 19'!G23</f>
        <v>9</v>
      </c>
      <c r="H12" s="30">
        <f>+'Game 1'!H23+'Game 2'!H23+'Game 3'!H23+'Game 4'!H23+'Game 5'!H23+'Game 6'!H23+'Game 7'!H23+'Game 8'!H23+'Game 9'!H23+'Game 10'!H23+'Game 11'!H23+'Game 12'!H23+'Game 13'!H23+'Game 14'!H23+'Game 15'!H23+'Game 16'!H23+'Game 17'!H23+'Game 18'!H23+'Game 19'!H23</f>
        <v>10</v>
      </c>
      <c r="I12" s="30">
        <f>+'Game 1'!I23+'Game 2'!I23+'Game 3'!I23+'Game 4'!I23+'Game 5'!I23+'Game 6'!I23+'Game 7'!I23+'Game 8'!I23+'Game 9'!I23+'Game 10'!I23+'Game 11'!I23+'Game 12'!I23+'Game 13'!I23+'Game 14'!I23+'Game 15'!I23+'Game 16'!I23+'Game 17'!I23+'Game 18'!I23+'Game 19'!I23</f>
        <v>7</v>
      </c>
      <c r="J12" s="30">
        <f>+'Game 1'!J23+'Game 2'!J23+'Game 3'!J23+'Game 4'!J23+'Game 5'!J23+'Game 6'!J23+'Game 7'!J23+'Game 8'!J23+'Game 9'!J23+'Game 10'!J23+'Game 11'!J23+'Game 12'!J23+'Game 13'!J23+'Game 14'!J23+'Game 15'!J23+'Game 16'!J23+'Game 17'!J23+'Game 18'!J23+'Game 19'!J23</f>
        <v>3</v>
      </c>
      <c r="K12" s="30">
        <f>+'Game 1'!K23+'Game 2'!K23+'Game 3'!K23+'Game 4'!K23+'Game 5'!K23+'Game 6'!K23+'Game 7'!K23+'Game 8'!K23+'Game 9'!K23+'Game 10'!K23+'Game 11'!K23+'Game 12'!K23+'Game 13'!K23+'Game 14'!K23+'Game 15'!K23+'Game 16'!K23+'Game 17'!K23+'Game 18'!K23+'Game 19'!K23</f>
        <v>0</v>
      </c>
      <c r="L12" s="30">
        <f>+'Game 1'!L23+'Game 2'!L23+'Game 3'!L23+'Game 4'!L23+'Game 5'!L23+'Game 6'!L23+'Game 7'!L23+'Game 8'!L23+'Game 9'!L23+'Game 10'!L23+'Game 11'!L23+'Game 12'!L23+'Game 13'!L23+'Game 14'!L23+'Game 15'!L23+'Game 16'!L23+'Game 17'!L23+'Game 18'!L23+'Game 19'!L23</f>
        <v>0</v>
      </c>
      <c r="M12" s="30">
        <f>+'Game 1'!M23+'Game 2'!M23+'Game 3'!M23+'Game 4'!M23+'Game 5'!M23+'Game 6'!M23+'Game 7'!M23+'Game 8'!M23+'Game 9'!M23+'Game 10'!M23+'Game 11'!M23+'Game 12'!M23+'Game 13'!M23+'Game 14'!M23+'Game 15'!M23+'Game 16'!M23+'Game 17'!M23+'Game 18'!M23+'Game 19'!M23</f>
        <v>11</v>
      </c>
      <c r="N12" s="30">
        <f>+'Game 1'!N23+'Game 2'!N23+'Game 3'!N23+'Game 4'!N23+'Game 5'!N23+'Game 6'!N23+'Game 7'!N23+'Game 8'!N23+'Game 9'!N23+'Game 10'!N23+'Game 11'!N23+'Game 12'!N23+'Game 13'!N23+'Game 14'!N23+'Game 15'!N23+'Game 16'!N23+'Game 17'!N23+'Game 18'!N23+'Game 19'!N23</f>
        <v>0</v>
      </c>
      <c r="O12" s="30">
        <f>+'Game 1'!O23+'Game 2'!O23+'Game 3'!O23+'Game 4'!O23+'Game 5'!O23+'Game 6'!O23+'Game 7'!O23+'Game 8'!O23+'Game 9'!O23+'Game 10'!O23+'Game 11'!O23+'Game 12'!O23+'Game 13'!O23+'Game 14'!O23+'Game 15'!O23+'Game 16'!O23+'Game 17'!O23+'Game 18'!O23+'Game 19'!O23</f>
        <v>2</v>
      </c>
      <c r="P12" s="30">
        <f>+'Game 1'!P23+'Game 2'!P23+'Game 3'!P23+'Game 4'!P23+'Game 5'!P23+'Game 6'!P23+'Game 7'!P23+'Game 8'!P23+'Game 9'!P23+'Game 10'!P23+'Game 11'!P23+'Game 12'!P23+'Game 13'!P23+'Game 14'!P23+'Game 15'!P23+'Game 16'!P23+'Game 17'!P23+'Game 18'!P23+'Game 19'!P23</f>
        <v>0</v>
      </c>
      <c r="Q12" s="30">
        <f>+'Game 1'!Q23+'Game 2'!Q23+'Game 3'!Q23+'Game 4'!Q23+'Game 5'!Q23+'Game 6'!Q23+'Game 7'!Q23+'Game 8'!Q23+'Game 9'!Q23+'Game 10'!Q23+'Game 11'!Q23+'Game 12'!Q23+'Game 13'!Q23+'Game 14'!Q23+'Game 15'!Q23+'Game 16'!Q23+'Game 17'!Q23+'Game 18'!Q23+'Game 19'!Q23</f>
        <v>1</v>
      </c>
      <c r="R12" s="30">
        <f>+'Game 1'!R23+'Game 2'!R23+'Game 3'!R23+'Game 4'!R23+'Game 5'!R23+'Game 6'!R23+'Game 7'!R23+'Game 8'!R23+'Game 9'!R23+'Game 10'!R23+'Game 11'!R23+'Game 12'!R23+'Game 13'!R23+'Game 14'!R23+'Game 15'!R23+'Game 16'!R23+'Game 17'!R23+'Game 18'!R23+'Game 19'!R23</f>
        <v>0</v>
      </c>
      <c r="S12" s="30">
        <f>+'Game 1'!S23+'Game 2'!S23+'Game 3'!S23+'Game 4'!S23+'Game 5'!S23+'Game 6'!S23+'Game 7'!S23+'Game 8'!S23+'Game 9'!S23+'Game 10'!S23+'Game 11'!S23+'Game 12'!S23+'Game 13'!S23+'Game 14'!S23+'Game 15'!S23+'Game 16'!S23+'Game 17'!S23+'Game 18'!S23+'Game 19'!S23</f>
        <v>4</v>
      </c>
      <c r="T12" s="30">
        <f>+'Game 1'!T23+'Game 2'!T23+'Game 3'!T23+'Game 4'!T23+'Game 5'!T23+'Game 6'!T23+'Game 7'!T23+'Game 8'!T23+'Game 9'!T23+'Game 10'!T23+'Game 11'!T23+'Game 12'!T23+'Game 13'!T23+'Game 14'!T23+'Game 15'!T23+'Game 16'!T23+'Game 17'!T23+'Game 18'!T23+'Game 19'!T23</f>
        <v>2</v>
      </c>
      <c r="U12" s="30">
        <f>+'Game 1'!U23+'Game 2'!U23+'Game 3'!U23+'Game 4'!U23+'Game 5'!U23+'Game 6'!U23+'Game 7'!U23+'Game 8'!U23+'Game 9'!U23+'Game 10'!U23+'Game 11'!U23+'Game 12'!U23+'Game 13'!U23+'Game 14'!U23+'Game 15'!U23+'Game 16'!U23+'Game 17'!U23+'Game 18'!U23+'Game 19'!U23</f>
        <v>5</v>
      </c>
      <c r="V12" s="30">
        <f>+'Game 1'!V23+'Game 2'!V23+'Game 3'!V23+'Game 4'!V23+'Game 5'!V23+'Game 6'!V23+'Game 7'!V23+'Game 8'!V23+'Game 9'!V23+'Game 10'!V23+'Game 11'!V23+'Game 12'!V23+'Game 13'!V23+'Game 14'!V23+'Game 15'!V23+'Game 16'!V23+'Game 17'!V23+'Game 18'!V23+'Game 19'!V23</f>
        <v>13</v>
      </c>
      <c r="W12" s="31">
        <f>(I12+(2*J12)+(3*K12)+(4*L12))/F12</f>
        <v>0.40625</v>
      </c>
      <c r="X12" s="31">
        <f>(H12+M12+P12)/(F12+M12+P12+R12)</f>
        <v>0.48837209302325579</v>
      </c>
      <c r="Y12" s="31">
        <f>H12/F12</f>
        <v>0.3125</v>
      </c>
      <c r="AA12" s="16" t="s">
        <v>14</v>
      </c>
      <c r="AB12" s="7" t="s">
        <v>43</v>
      </c>
      <c r="AC12" s="2"/>
      <c r="AD12" s="16" t="s">
        <v>14</v>
      </c>
      <c r="AE12" s="7" t="s">
        <v>44</v>
      </c>
    </row>
    <row r="13" spans="1:31" ht="15.6" x14ac:dyDescent="0.3">
      <c r="A13" s="12">
        <v>7</v>
      </c>
      <c r="B13" s="70"/>
      <c r="C13" s="71" t="s">
        <v>182</v>
      </c>
      <c r="D13" s="30">
        <f>+'Game 1'!D30+'Game 2'!D30+'Game 3'!D30+'Game 4'!D30+'Game 5'!D30+'Game 6'!D30+'Game 7'!D30+'Game 8'!D30+'Game 9'!D30+'Game 10'!D30+'Game 11'!D30+'Game 12'!D30+'Game 13'!D30+'Game 14'!D30+'Game 15'!D30+'Game 16'!D30+'Game 17'!D30+'Game 18'!D30+'Game 19'!D30</f>
        <v>8</v>
      </c>
      <c r="E13" s="30">
        <f>+'Game 1'!E30+'Game 2'!E30+'Game 3'!E30+'Game 4'!E30+'Game 5'!E30+'Game 6'!E30+'Game 7'!E30+'Game 8'!E30+'Game 9'!E30+'Game 10'!E30+'Game 11'!E30+'Game 12'!E30+'Game 13'!E30+'Game 14'!E30+'Game 15'!E30+'Game 16'!E30+'Game 17'!E30+'Game 18'!E30+'Game 19'!E30</f>
        <v>21</v>
      </c>
      <c r="F13" s="30">
        <f>+'Game 1'!F30+'Game 2'!F30+'Game 3'!F30+'Game 4'!F30+'Game 5'!F30+'Game 6'!F30+'Game 7'!F30+'Game 8'!F30+'Game 9'!F30+'Game 10'!F30+'Game 11'!F30+'Game 12'!F30+'Game 13'!F30+'Game 14'!F30+'Game 15'!F30+'Game 16'!F30+'Game 17'!F30+'Game 18'!F30+'Game 19'!F30</f>
        <v>21</v>
      </c>
      <c r="G13" s="30">
        <f>+'Game 1'!G30+'Game 2'!G30+'Game 3'!G30+'Game 4'!G30+'Game 5'!G30+'Game 6'!G30+'Game 7'!G30+'Game 8'!G30+'Game 9'!G30+'Game 10'!G30+'Game 11'!G30+'Game 12'!G30+'Game 13'!G30+'Game 14'!G30+'Game 15'!G30+'Game 16'!G30+'Game 17'!G30+'Game 18'!G30+'Game 19'!G30</f>
        <v>7</v>
      </c>
      <c r="H13" s="30">
        <f>+'Game 1'!H30+'Game 2'!H30+'Game 3'!H30+'Game 4'!H30+'Game 5'!H30+'Game 6'!H30+'Game 7'!H30+'Game 8'!H30+'Game 9'!H30+'Game 10'!H30+'Game 11'!H30+'Game 12'!H30+'Game 13'!H30+'Game 14'!H30+'Game 15'!H30+'Game 16'!H30+'Game 17'!H30+'Game 18'!H30+'Game 19'!H30</f>
        <v>10</v>
      </c>
      <c r="I13" s="30">
        <f>+'Game 1'!I30+'Game 2'!I30+'Game 3'!I30+'Game 4'!I30+'Game 5'!I30+'Game 6'!I30+'Game 7'!I30+'Game 8'!I30+'Game 9'!I30+'Game 10'!I30+'Game 11'!I30+'Game 12'!I30+'Game 13'!I30+'Game 14'!I30+'Game 15'!I30+'Game 16'!I30+'Game 17'!I30+'Game 18'!I30+'Game 19'!I30</f>
        <v>7</v>
      </c>
      <c r="J13" s="30">
        <f>+'Game 1'!J30+'Game 2'!J30+'Game 3'!J30+'Game 4'!J30+'Game 5'!J30+'Game 6'!J30+'Game 7'!J30+'Game 8'!J30+'Game 9'!J30+'Game 10'!J30+'Game 11'!J30+'Game 12'!J30+'Game 13'!J30+'Game 14'!J30+'Game 15'!J30+'Game 16'!J30+'Game 17'!J30+'Game 18'!J30+'Game 19'!J30</f>
        <v>2</v>
      </c>
      <c r="K13" s="30">
        <f>+'Game 1'!K30+'Game 2'!K30+'Game 3'!K30+'Game 4'!K30+'Game 5'!K30+'Game 6'!K30+'Game 7'!K30+'Game 8'!K30+'Game 9'!K30+'Game 10'!K30+'Game 11'!K30+'Game 12'!K30+'Game 13'!K30+'Game 14'!K30+'Game 15'!K30+'Game 16'!K30+'Game 17'!K30+'Game 18'!K30+'Game 19'!K30</f>
        <v>1</v>
      </c>
      <c r="L13" s="30">
        <f>+'Game 1'!L30+'Game 2'!L30+'Game 3'!L30+'Game 4'!L30+'Game 5'!L30+'Game 6'!L30+'Game 7'!L30+'Game 8'!L30+'Game 9'!L30+'Game 10'!L30+'Game 11'!L30+'Game 12'!L30+'Game 13'!L30+'Game 14'!L30+'Game 15'!L30+'Game 16'!L30+'Game 17'!L30+'Game 18'!L30+'Game 19'!L30</f>
        <v>0</v>
      </c>
      <c r="M13" s="30">
        <f>+'Game 1'!M30+'Game 2'!M30+'Game 3'!M30+'Game 4'!M30+'Game 5'!M30+'Game 6'!M30+'Game 7'!M30+'Game 8'!M30+'Game 9'!M30+'Game 10'!M30+'Game 11'!M30+'Game 12'!M30+'Game 13'!M30+'Game 14'!M30+'Game 15'!M30+'Game 16'!M30+'Game 17'!M30+'Game 18'!M30+'Game 19'!M30</f>
        <v>0</v>
      </c>
      <c r="N13" s="30">
        <f>+'Game 1'!N30+'Game 2'!N30+'Game 3'!N30+'Game 4'!N30+'Game 5'!N30+'Game 6'!N30+'Game 7'!N30+'Game 8'!N30+'Game 9'!N30+'Game 10'!N30+'Game 11'!N30+'Game 12'!N30+'Game 13'!N30+'Game 14'!N30+'Game 15'!N30+'Game 16'!N30+'Game 17'!N30+'Game 18'!N30+'Game 19'!N30</f>
        <v>0</v>
      </c>
      <c r="O13" s="30">
        <f>+'Game 1'!O30+'Game 2'!O30+'Game 3'!O30+'Game 4'!O30+'Game 5'!O30+'Game 6'!O30+'Game 7'!O30+'Game 8'!O30+'Game 9'!O30+'Game 10'!O30+'Game 11'!O30+'Game 12'!O30+'Game 13'!O30+'Game 14'!O30+'Game 15'!O30+'Game 16'!O30+'Game 17'!O30+'Game 18'!O30+'Game 19'!O30</f>
        <v>0</v>
      </c>
      <c r="P13" s="30">
        <f>+'Game 1'!P30+'Game 2'!P30+'Game 3'!P30+'Game 4'!P30+'Game 5'!P30+'Game 6'!P30+'Game 7'!P30+'Game 8'!P30+'Game 9'!P30+'Game 10'!P30+'Game 11'!P30+'Game 12'!P30+'Game 13'!P30+'Game 14'!P30+'Game 15'!P30+'Game 16'!P30+'Game 17'!P30+'Game 18'!P30+'Game 19'!P30</f>
        <v>0</v>
      </c>
      <c r="Q13" s="30">
        <f>+'Game 1'!Q30+'Game 2'!Q30+'Game 3'!Q30+'Game 4'!Q30+'Game 5'!Q30+'Game 6'!Q30+'Game 7'!Q30+'Game 8'!Q30+'Game 9'!Q30+'Game 10'!Q30+'Game 11'!Q30+'Game 12'!Q30+'Game 13'!Q30+'Game 14'!Q30+'Game 15'!Q30+'Game 16'!Q30+'Game 17'!Q30+'Game 18'!Q30+'Game 19'!Q30</f>
        <v>0</v>
      </c>
      <c r="R13" s="30">
        <f>+'Game 1'!R30+'Game 2'!R30+'Game 3'!R30+'Game 4'!R30+'Game 5'!R30+'Game 6'!R30+'Game 7'!R30+'Game 8'!R30+'Game 9'!R30+'Game 10'!R30+'Game 11'!R30+'Game 12'!R30+'Game 13'!R30+'Game 14'!R30+'Game 15'!R30+'Game 16'!R30+'Game 17'!R30+'Game 18'!R30+'Game 19'!R30</f>
        <v>0</v>
      </c>
      <c r="S13" s="30">
        <f>+'Game 1'!S30+'Game 2'!S30+'Game 3'!S30+'Game 4'!S30+'Game 5'!S30+'Game 6'!S30+'Game 7'!S30+'Game 8'!S30+'Game 9'!S30+'Game 10'!S30+'Game 11'!S30+'Game 12'!S30+'Game 13'!S30+'Game 14'!S30+'Game 15'!S30+'Game 16'!S30+'Game 17'!S30+'Game 18'!S30+'Game 19'!S30</f>
        <v>2</v>
      </c>
      <c r="T13" s="30">
        <f>+'Game 1'!T30+'Game 2'!T30+'Game 3'!T30+'Game 4'!T30+'Game 5'!T30+'Game 6'!T30+'Game 7'!T30+'Game 8'!T30+'Game 9'!T30+'Game 10'!T30+'Game 11'!T30+'Game 12'!T30+'Game 13'!T30+'Game 14'!T30+'Game 15'!T30+'Game 16'!T30+'Game 17'!T30+'Game 18'!T30+'Game 19'!T30</f>
        <v>0</v>
      </c>
      <c r="U13" s="30">
        <f>+'Game 1'!U30+'Game 2'!U30+'Game 3'!U30+'Game 4'!U30+'Game 5'!U30+'Game 6'!U30+'Game 7'!U30+'Game 8'!U30+'Game 9'!U30+'Game 10'!U30+'Game 11'!U30+'Game 12'!U30+'Game 13'!U30+'Game 14'!U30+'Game 15'!U30+'Game 16'!U30+'Game 17'!U30+'Game 18'!U30+'Game 19'!U30</f>
        <v>4</v>
      </c>
      <c r="V13" s="30">
        <f>+'Game 1'!V30+'Game 2'!V30+'Game 3'!V30+'Game 4'!V30+'Game 5'!V30+'Game 6'!V30+'Game 7'!V30+'Game 8'!V30+'Game 9'!V30+'Game 10'!V30+'Game 11'!V30+'Game 12'!V30+'Game 13'!V30+'Game 14'!V30+'Game 15'!V30+'Game 16'!V30+'Game 17'!V30+'Game 18'!V30+'Game 19'!V30</f>
        <v>14</v>
      </c>
      <c r="W13" s="31">
        <f>(I13+(2*J13)+(3*K13)+(4*L13))/F13</f>
        <v>0.66666666666666663</v>
      </c>
      <c r="X13" s="31">
        <f>(H13+M13+P13)/(F13+M13+P13+R13)</f>
        <v>0.47619047619047616</v>
      </c>
      <c r="Y13" s="31">
        <f>H13/F13</f>
        <v>0.47619047619047616</v>
      </c>
      <c r="AA13" s="16" t="s">
        <v>15</v>
      </c>
      <c r="AB13" s="7" t="s">
        <v>45</v>
      </c>
      <c r="AC13" s="2"/>
      <c r="AD13" s="16" t="s">
        <v>31</v>
      </c>
      <c r="AE13" s="7" t="s">
        <v>46</v>
      </c>
    </row>
    <row r="14" spans="1:31" ht="15.6" x14ac:dyDescent="0.3">
      <c r="A14" s="12">
        <v>8</v>
      </c>
      <c r="B14" s="70"/>
      <c r="C14" s="71" t="s">
        <v>132</v>
      </c>
      <c r="D14" s="30">
        <f>+'Game 1'!D26+'Game 2'!D26+'Game 3'!D26+'Game 4'!D26+'Game 5'!D26+'Game 6'!D26+'Game 7'!D26+'Game 8'!D26+'Game 9'!D26+'Game 10'!D26+'Game 11'!D26+'Game 12'!D26+'Game 13'!D26+'Game 14'!D26+'Game 15'!D26+'Game 16'!D26+'Game 17'!D26+'Game 18'!D26+'Game 19'!D26</f>
        <v>4</v>
      </c>
      <c r="E14" s="30">
        <f>+'Game 1'!E26+'Game 2'!E26+'Game 3'!E26+'Game 4'!E26+'Game 5'!E26+'Game 6'!E26+'Game 7'!E26+'Game 8'!E26+'Game 9'!E26+'Game 10'!E26+'Game 11'!E26+'Game 12'!E26+'Game 13'!E26+'Game 14'!E26+'Game 15'!E26+'Game 16'!E26+'Game 17'!E26+'Game 18'!E26+'Game 19'!E26</f>
        <v>13</v>
      </c>
      <c r="F14" s="30">
        <f>+'Game 1'!F26+'Game 2'!F26+'Game 3'!F26+'Game 4'!F26+'Game 5'!F26+'Game 6'!F26+'Game 7'!F26+'Game 8'!F26+'Game 9'!F26+'Game 10'!F26+'Game 11'!F26+'Game 12'!F26+'Game 13'!F26+'Game 14'!F26+'Game 15'!F26+'Game 16'!F26+'Game 17'!F26+'Game 18'!F26+'Game 19'!F26</f>
        <v>11</v>
      </c>
      <c r="G14" s="30">
        <f>+'Game 1'!G26+'Game 2'!G26+'Game 3'!G26+'Game 4'!G26+'Game 5'!G26+'Game 6'!G26+'Game 7'!G26+'Game 8'!G26+'Game 9'!G26+'Game 10'!G26+'Game 11'!G26+'Game 12'!G26+'Game 13'!G26+'Game 14'!G26+'Game 15'!G26+'Game 16'!G26+'Game 17'!G26+'Game 18'!G26+'Game 19'!G26</f>
        <v>0</v>
      </c>
      <c r="H14" s="30">
        <f>+'Game 1'!H26+'Game 2'!H26+'Game 3'!H26+'Game 4'!H26+'Game 5'!H26+'Game 6'!H26+'Game 7'!H26+'Game 8'!H26+'Game 9'!H26+'Game 10'!H26+'Game 11'!H26+'Game 12'!H26+'Game 13'!H26+'Game 14'!H26+'Game 15'!H26+'Game 16'!H26+'Game 17'!H26+'Game 18'!H26+'Game 19'!H26</f>
        <v>4</v>
      </c>
      <c r="I14" s="30">
        <f>+'Game 1'!I26+'Game 2'!I26+'Game 3'!I26+'Game 4'!I26+'Game 5'!I26+'Game 6'!I26+'Game 7'!I26+'Game 8'!I26+'Game 9'!I26+'Game 10'!I26+'Game 11'!I26+'Game 12'!I26+'Game 13'!I26+'Game 14'!I26+'Game 15'!I26+'Game 16'!I26+'Game 17'!I26+'Game 18'!I26+'Game 19'!I26</f>
        <v>4</v>
      </c>
      <c r="J14" s="30">
        <f>+'Game 1'!J26+'Game 2'!J26+'Game 3'!J26+'Game 4'!J26+'Game 5'!J26+'Game 6'!J26+'Game 7'!J26+'Game 8'!J26+'Game 9'!J26+'Game 10'!J26+'Game 11'!J26+'Game 12'!J26+'Game 13'!J26+'Game 14'!J26+'Game 15'!J26+'Game 16'!J26+'Game 17'!J26+'Game 18'!J26+'Game 19'!J26</f>
        <v>0</v>
      </c>
      <c r="K14" s="30">
        <f>+'Game 1'!K26+'Game 2'!K26+'Game 3'!K26+'Game 4'!K26+'Game 5'!K26+'Game 6'!K26+'Game 7'!K26+'Game 8'!K26+'Game 9'!K26+'Game 10'!K26+'Game 11'!K26+'Game 12'!K26+'Game 13'!K26+'Game 14'!K26+'Game 15'!K26+'Game 16'!K26+'Game 17'!K26+'Game 18'!K26+'Game 19'!K26</f>
        <v>0</v>
      </c>
      <c r="L14" s="30">
        <f>+'Game 1'!L26+'Game 2'!L26+'Game 3'!L26+'Game 4'!L26+'Game 5'!L26+'Game 6'!L26+'Game 7'!L26+'Game 8'!L26+'Game 9'!L26+'Game 10'!L26+'Game 11'!L26+'Game 12'!L26+'Game 13'!L26+'Game 14'!L26+'Game 15'!L26+'Game 16'!L26+'Game 17'!L26+'Game 18'!L26+'Game 19'!L26</f>
        <v>0</v>
      </c>
      <c r="M14" s="30">
        <f>+'Game 1'!M26+'Game 2'!M26+'Game 3'!M26+'Game 4'!M26+'Game 5'!M26+'Game 6'!M26+'Game 7'!M26+'Game 8'!M26+'Game 9'!M26+'Game 10'!M26+'Game 11'!M26+'Game 12'!M26+'Game 13'!M26+'Game 14'!M26+'Game 15'!M26+'Game 16'!M26+'Game 17'!M26+'Game 18'!M26+'Game 19'!M26</f>
        <v>2</v>
      </c>
      <c r="N14" s="30">
        <f>+'Game 1'!N26+'Game 2'!N26+'Game 3'!N26+'Game 4'!N26+'Game 5'!N26+'Game 6'!N26+'Game 7'!N26+'Game 8'!N26+'Game 9'!N26+'Game 10'!N26+'Game 11'!N26+'Game 12'!N26+'Game 13'!N26+'Game 14'!N26+'Game 15'!N26+'Game 16'!N26+'Game 17'!N26+'Game 18'!N26+'Game 19'!N26</f>
        <v>0</v>
      </c>
      <c r="O14" s="30">
        <f>+'Game 1'!O26+'Game 2'!O26+'Game 3'!O26+'Game 4'!O26+'Game 5'!O26+'Game 6'!O26+'Game 7'!O26+'Game 8'!O26+'Game 9'!O26+'Game 10'!O26+'Game 11'!O26+'Game 12'!O26+'Game 13'!O26+'Game 14'!O26+'Game 15'!O26+'Game 16'!O26+'Game 17'!O26+'Game 18'!O26+'Game 19'!O26</f>
        <v>0</v>
      </c>
      <c r="P14" s="30">
        <f>+'Game 1'!P26+'Game 2'!P26+'Game 3'!P26+'Game 4'!P26+'Game 5'!P26+'Game 6'!P26+'Game 7'!P26+'Game 8'!P26+'Game 9'!P26+'Game 10'!P26+'Game 11'!P26+'Game 12'!P26+'Game 13'!P26+'Game 14'!P26+'Game 15'!P26+'Game 16'!P26+'Game 17'!P26+'Game 18'!P26+'Game 19'!P26</f>
        <v>0</v>
      </c>
      <c r="Q14" s="30">
        <f>+'Game 1'!Q26+'Game 2'!Q26+'Game 3'!Q26+'Game 4'!Q26+'Game 5'!Q26+'Game 6'!Q26+'Game 7'!Q26+'Game 8'!Q26+'Game 9'!Q26+'Game 10'!Q26+'Game 11'!Q26+'Game 12'!Q26+'Game 13'!Q26+'Game 14'!Q26+'Game 15'!Q26+'Game 16'!Q26+'Game 17'!Q26+'Game 18'!Q26+'Game 19'!Q26</f>
        <v>0</v>
      </c>
      <c r="R14" s="30">
        <f>+'Game 1'!R26+'Game 2'!R26+'Game 3'!R26+'Game 4'!R26+'Game 5'!R26+'Game 6'!R26+'Game 7'!R26+'Game 8'!R26+'Game 9'!R26+'Game 10'!R26+'Game 11'!R26+'Game 12'!R26+'Game 13'!R26+'Game 14'!R26+'Game 15'!R26+'Game 16'!R26+'Game 17'!R26+'Game 18'!R26+'Game 19'!R26</f>
        <v>0</v>
      </c>
      <c r="S14" s="30">
        <f>+'Game 1'!S26+'Game 2'!S26+'Game 3'!S26+'Game 4'!S26+'Game 5'!S26+'Game 6'!S26+'Game 7'!S26+'Game 8'!S26+'Game 9'!S26+'Game 10'!S26+'Game 11'!S26+'Game 12'!S26+'Game 13'!S26+'Game 14'!S26+'Game 15'!S26+'Game 16'!S26+'Game 17'!S26+'Game 18'!S26+'Game 19'!S26</f>
        <v>4</v>
      </c>
      <c r="T14" s="30">
        <f>+'Game 1'!T26+'Game 2'!T26+'Game 3'!T26+'Game 4'!T26+'Game 5'!T26+'Game 6'!T26+'Game 7'!T26+'Game 8'!T26+'Game 9'!T26+'Game 10'!T26+'Game 11'!T26+'Game 12'!T26+'Game 13'!T26+'Game 14'!T26+'Game 15'!T26+'Game 16'!T26+'Game 17'!T26+'Game 18'!T26+'Game 19'!T26</f>
        <v>0</v>
      </c>
      <c r="U14" s="30">
        <f>+'Game 1'!U26+'Game 2'!U26+'Game 3'!U26+'Game 4'!U26+'Game 5'!U26+'Game 6'!U26+'Game 7'!U26+'Game 8'!U26+'Game 9'!U26+'Game 10'!U26+'Game 11'!U26+'Game 12'!U26+'Game 13'!U26+'Game 14'!U26+'Game 15'!U26+'Game 16'!U26+'Game 17'!U26+'Game 18'!U26+'Game 19'!U26</f>
        <v>3</v>
      </c>
      <c r="V14" s="30">
        <f>+'Game 1'!V26+'Game 2'!V26+'Game 3'!V26+'Game 4'!V26+'Game 5'!V26+'Game 6'!V26+'Game 7'!V26+'Game 8'!V26+'Game 9'!V26+'Game 10'!V26+'Game 11'!V26+'Game 12'!V26+'Game 13'!V26+'Game 14'!V26+'Game 15'!V26+'Game 16'!V26+'Game 17'!V26+'Game 18'!V26+'Game 19'!V26</f>
        <v>4</v>
      </c>
      <c r="W14" s="31">
        <f>(I14+(2*J14)+(3*K14)+(4*L14))/F14</f>
        <v>0.36363636363636365</v>
      </c>
      <c r="X14" s="31">
        <f>(H14+M14+P14)/(F14+M14+P14+R14)</f>
        <v>0.46153846153846156</v>
      </c>
      <c r="Y14" s="31">
        <f>H14/F14</f>
        <v>0.36363636363636365</v>
      </c>
      <c r="AA14" s="16" t="s">
        <v>16</v>
      </c>
      <c r="AB14" s="7" t="s">
        <v>47</v>
      </c>
      <c r="AC14" s="2"/>
      <c r="AD14" s="16" t="s">
        <v>32</v>
      </c>
      <c r="AE14" s="7" t="s">
        <v>48</v>
      </c>
    </row>
    <row r="15" spans="1:31" ht="15.6" x14ac:dyDescent="0.3">
      <c r="A15" s="12">
        <v>9</v>
      </c>
      <c r="B15" s="70"/>
      <c r="C15" s="71" t="s">
        <v>128</v>
      </c>
      <c r="D15" s="30">
        <f>+'Game 1'!D22+'Game 2'!D22+'Game 3'!D22+'Game 4'!D22+'Game 5'!D22+'Game 6'!D22+'Game 7'!D22+'Game 8'!D22+'Game 9'!D22+'Game 10'!D22+'Game 11'!D22+'Game 12'!D22+'Game 13'!D22+'Game 14'!D22+'Game 15'!D22+'Game 16'!D22+'Game 17'!D22+'Game 18'!D22+'Game 19'!D22</f>
        <v>10</v>
      </c>
      <c r="E15" s="30">
        <f>+'Game 1'!E22+'Game 2'!E22+'Game 3'!E22+'Game 4'!E22+'Game 5'!E22+'Game 6'!E22+'Game 7'!E22+'Game 8'!E22+'Game 9'!E22+'Game 10'!E22+'Game 11'!E22+'Game 12'!E22+'Game 13'!E22+'Game 14'!E22+'Game 15'!E22+'Game 16'!E22+'Game 17'!E22+'Game 18'!E22+'Game 19'!E22</f>
        <v>35</v>
      </c>
      <c r="F15" s="30">
        <f>+'Game 1'!F22+'Game 2'!F22+'Game 3'!F22+'Game 4'!F22+'Game 5'!F22+'Game 6'!F22+'Game 7'!F22+'Game 8'!F22+'Game 9'!F22+'Game 10'!F22+'Game 11'!F22+'Game 12'!F22+'Game 13'!F22+'Game 14'!F22+'Game 15'!F22+'Game 16'!F22+'Game 17'!F22+'Game 18'!F22+'Game 19'!F22</f>
        <v>34</v>
      </c>
      <c r="G15" s="30">
        <f>+'Game 1'!G22+'Game 2'!G22+'Game 3'!G22+'Game 4'!G22+'Game 5'!G22+'Game 6'!G22+'Game 7'!G22+'Game 8'!G22+'Game 9'!G22+'Game 10'!G22+'Game 11'!G22+'Game 12'!G22+'Game 13'!G22+'Game 14'!G22+'Game 15'!G22+'Game 16'!G22+'Game 17'!G22+'Game 18'!G22+'Game 19'!G22</f>
        <v>8</v>
      </c>
      <c r="H15" s="30">
        <f>+'Game 1'!H22+'Game 2'!H22+'Game 3'!H22+'Game 4'!H22+'Game 5'!H22+'Game 6'!H22+'Game 7'!H22+'Game 8'!H22+'Game 9'!H22+'Game 10'!H22+'Game 11'!H22+'Game 12'!H22+'Game 13'!H22+'Game 14'!H22+'Game 15'!H22+'Game 16'!H22+'Game 17'!H22+'Game 18'!H22+'Game 19'!H22</f>
        <v>14</v>
      </c>
      <c r="I15" s="30">
        <f>+'Game 1'!I22+'Game 2'!I22+'Game 3'!I22+'Game 4'!I22+'Game 5'!I22+'Game 6'!I22+'Game 7'!I22+'Game 8'!I22+'Game 9'!I22+'Game 10'!I22+'Game 11'!I22+'Game 12'!I22+'Game 13'!I22+'Game 14'!I22+'Game 15'!I22+'Game 16'!I22+'Game 17'!I22+'Game 18'!I22+'Game 19'!I22</f>
        <v>8</v>
      </c>
      <c r="J15" s="30">
        <f>+'Game 1'!J22+'Game 2'!J22+'Game 3'!J22+'Game 4'!J22+'Game 5'!J22+'Game 6'!J22+'Game 7'!J22+'Game 8'!J22+'Game 9'!J22+'Game 10'!J22+'Game 11'!J22+'Game 12'!J22+'Game 13'!J22+'Game 14'!J22+'Game 15'!J22+'Game 16'!J22+'Game 17'!J22+'Game 18'!J22+'Game 19'!J22</f>
        <v>2</v>
      </c>
      <c r="K15" s="30">
        <f>+'Game 1'!K22+'Game 2'!K22+'Game 3'!K22+'Game 4'!K22+'Game 5'!K22+'Game 6'!K22+'Game 7'!K22+'Game 8'!K22+'Game 9'!K22+'Game 10'!K22+'Game 11'!K22+'Game 12'!K22+'Game 13'!K22+'Game 14'!K22+'Game 15'!K22+'Game 16'!K22+'Game 17'!K22+'Game 18'!K22+'Game 19'!K22</f>
        <v>1</v>
      </c>
      <c r="L15" s="30">
        <f>+'Game 1'!L22+'Game 2'!L22+'Game 3'!L22+'Game 4'!L22+'Game 5'!L22+'Game 6'!L22+'Game 7'!L22+'Game 8'!L22+'Game 9'!L22+'Game 10'!L22+'Game 11'!L22+'Game 12'!L22+'Game 13'!L22+'Game 14'!L22+'Game 15'!L22+'Game 16'!L22+'Game 17'!L22+'Game 18'!L22+'Game 19'!L22</f>
        <v>3</v>
      </c>
      <c r="M15" s="30">
        <f>+'Game 1'!M22+'Game 2'!M22+'Game 3'!M22+'Game 4'!M22+'Game 5'!M22+'Game 6'!M22+'Game 7'!M22+'Game 8'!M22+'Game 9'!M22+'Game 10'!M22+'Game 11'!M22+'Game 12'!M22+'Game 13'!M22+'Game 14'!M22+'Game 15'!M22+'Game 16'!M22+'Game 17'!M22+'Game 18'!M22+'Game 19'!M22</f>
        <v>1</v>
      </c>
      <c r="N15" s="30">
        <f>+'Game 1'!N22+'Game 2'!N22+'Game 3'!N22+'Game 4'!N22+'Game 5'!N22+'Game 6'!N22+'Game 7'!N22+'Game 8'!N22+'Game 9'!N22+'Game 10'!N22+'Game 11'!N22+'Game 12'!N22+'Game 13'!N22+'Game 14'!N22+'Game 15'!N22+'Game 16'!N22+'Game 17'!N22+'Game 18'!N22+'Game 19'!N22</f>
        <v>0</v>
      </c>
      <c r="O15" s="30">
        <f>+'Game 1'!O22+'Game 2'!O22+'Game 3'!O22+'Game 4'!O22+'Game 5'!O22+'Game 6'!O22+'Game 7'!O22+'Game 8'!O22+'Game 9'!O22+'Game 10'!O22+'Game 11'!O22+'Game 12'!O22+'Game 13'!O22+'Game 14'!O22+'Game 15'!O22+'Game 16'!O22+'Game 17'!O22+'Game 18'!O22+'Game 19'!O22</f>
        <v>1</v>
      </c>
      <c r="P15" s="30">
        <f>+'Game 1'!P22+'Game 2'!P22+'Game 3'!P22+'Game 4'!P22+'Game 5'!P22+'Game 6'!P22+'Game 7'!P22+'Game 8'!P22+'Game 9'!P22+'Game 10'!P22+'Game 11'!P22+'Game 12'!P22+'Game 13'!P22+'Game 14'!P22+'Game 15'!P22+'Game 16'!P22+'Game 17'!P22+'Game 18'!P22+'Game 19'!P22</f>
        <v>0</v>
      </c>
      <c r="Q15" s="30">
        <f>+'Game 1'!Q22+'Game 2'!Q22+'Game 3'!Q22+'Game 4'!Q22+'Game 5'!Q22+'Game 6'!Q22+'Game 7'!Q22+'Game 8'!Q22+'Game 9'!Q22+'Game 10'!Q22+'Game 11'!Q22+'Game 12'!Q22+'Game 13'!Q22+'Game 14'!Q22+'Game 15'!Q22+'Game 16'!Q22+'Game 17'!Q22+'Game 18'!Q22+'Game 19'!Q22</f>
        <v>0</v>
      </c>
      <c r="R15" s="30">
        <f>+'Game 1'!R22+'Game 2'!R22+'Game 3'!R22+'Game 4'!R22+'Game 5'!R22+'Game 6'!R22+'Game 7'!R22+'Game 8'!R22+'Game 9'!R22+'Game 10'!R22+'Game 11'!R22+'Game 12'!R22+'Game 13'!R22+'Game 14'!R22+'Game 15'!R22+'Game 16'!R22+'Game 17'!R22+'Game 18'!R22+'Game 19'!R22</f>
        <v>0</v>
      </c>
      <c r="S15" s="30">
        <f>+'Game 1'!S22+'Game 2'!S22+'Game 3'!S22+'Game 4'!S22+'Game 5'!S22+'Game 6'!S22+'Game 7'!S22+'Game 8'!S22+'Game 9'!S22+'Game 10'!S22+'Game 11'!S22+'Game 12'!S22+'Game 13'!S22+'Game 14'!S22+'Game 15'!S22+'Game 16'!S22+'Game 17'!S22+'Game 18'!S22+'Game 19'!S22</f>
        <v>4</v>
      </c>
      <c r="T15" s="30">
        <f>+'Game 1'!T22+'Game 2'!T22+'Game 3'!T22+'Game 4'!T22+'Game 5'!T22+'Game 6'!T22+'Game 7'!T22+'Game 8'!T22+'Game 9'!T22+'Game 10'!T22+'Game 11'!T22+'Game 12'!T22+'Game 13'!T22+'Game 14'!T22+'Game 15'!T22+'Game 16'!T22+'Game 17'!T22+'Game 18'!T22+'Game 19'!T22</f>
        <v>1</v>
      </c>
      <c r="U15" s="30">
        <f>+'Game 1'!U22+'Game 2'!U22+'Game 3'!U22+'Game 4'!U22+'Game 5'!U22+'Game 6'!U22+'Game 7'!U22+'Game 8'!U22+'Game 9'!U22+'Game 10'!U22+'Game 11'!U22+'Game 12'!U22+'Game 13'!U22+'Game 14'!U22+'Game 15'!U22+'Game 16'!U22+'Game 17'!U22+'Game 18'!U22+'Game 19'!U22</f>
        <v>13</v>
      </c>
      <c r="V15" s="30">
        <f>+'Game 1'!V22+'Game 2'!V22+'Game 3'!V22+'Game 4'!V22+'Game 5'!V22+'Game 6'!V22+'Game 7'!V22+'Game 8'!V22+'Game 9'!V22+'Game 10'!V22+'Game 11'!V22+'Game 12'!V22+'Game 13'!V22+'Game 14'!V22+'Game 15'!V22+'Game 16'!V22+'Game 17'!V22+'Game 18'!V22+'Game 19'!V22</f>
        <v>27</v>
      </c>
      <c r="W15" s="31">
        <f>(I15+(2*J15)+(3*K15)+(4*L15))/F15</f>
        <v>0.79411764705882348</v>
      </c>
      <c r="X15" s="31">
        <f>(H15+M15+P15)/(F15+M15+P15+R15)</f>
        <v>0.42857142857142855</v>
      </c>
      <c r="Y15" s="31">
        <f>H15/F15</f>
        <v>0.41176470588235292</v>
      </c>
      <c r="AA15" s="16" t="s">
        <v>17</v>
      </c>
      <c r="AB15" s="7" t="s">
        <v>49</v>
      </c>
      <c r="AC15" s="2"/>
      <c r="AD15" s="16" t="s">
        <v>15</v>
      </c>
      <c r="AE15" s="7" t="s">
        <v>50</v>
      </c>
    </row>
    <row r="16" spans="1:31" ht="15.6" x14ac:dyDescent="0.3">
      <c r="A16" s="12">
        <v>10</v>
      </c>
      <c r="B16" s="70"/>
      <c r="C16" s="71" t="s">
        <v>124</v>
      </c>
      <c r="D16" s="30">
        <f>+'Game 1'!D18+'Game 2'!D18+'Game 3'!D18+'Game 4'!D18+'Game 5'!D18+'Game 6'!D18+'Game 7'!D18+'Game 8'!D18+'Game 9'!D18+'Game 10'!D18+'Game 11'!D18+'Game 12'!D18+'Game 13'!D18+'Game 14'!D18+'Game 15'!D18+'Game 16'!D18+'Game 17'!D18+'Game 18'!D18+'Game 19'!D18</f>
        <v>11</v>
      </c>
      <c r="E16" s="30">
        <f>+'Game 1'!E18+'Game 2'!E18+'Game 3'!E18+'Game 4'!E18+'Game 5'!E18+'Game 6'!E18+'Game 7'!E18+'Game 8'!E18+'Game 9'!E18+'Game 10'!E18+'Game 11'!E18+'Game 12'!E18+'Game 13'!E18+'Game 14'!E18+'Game 15'!E18+'Game 16'!E18+'Game 17'!E18+'Game 18'!E18+'Game 19'!E18</f>
        <v>31</v>
      </c>
      <c r="F16" s="30">
        <f>+'Game 1'!F18+'Game 2'!F18+'Game 3'!F18+'Game 4'!F18+'Game 5'!F18+'Game 6'!F18+'Game 7'!F18+'Game 8'!F18+'Game 9'!F18+'Game 10'!F18+'Game 11'!F18+'Game 12'!F18+'Game 13'!F18+'Game 14'!F18+'Game 15'!F18+'Game 16'!F18+'Game 17'!F18+'Game 18'!F18+'Game 19'!F18</f>
        <v>26</v>
      </c>
      <c r="G16" s="30">
        <f>+'Game 1'!G18+'Game 2'!G18+'Game 3'!G18+'Game 4'!G18+'Game 5'!G18+'Game 6'!G18+'Game 7'!G18+'Game 8'!G18+'Game 9'!G18+'Game 10'!G18+'Game 11'!G18+'Game 12'!G18+'Game 13'!G18+'Game 14'!G18+'Game 15'!G18+'Game 16'!G18+'Game 17'!G18+'Game 18'!G18+'Game 19'!G18</f>
        <v>7</v>
      </c>
      <c r="H16" s="30">
        <f>+'Game 1'!H18+'Game 2'!H18+'Game 3'!H18+'Game 4'!H18+'Game 5'!H18+'Game 6'!H18+'Game 7'!H18+'Game 8'!H18+'Game 9'!H18+'Game 10'!H18+'Game 11'!H18+'Game 12'!H18+'Game 13'!H18+'Game 14'!H18+'Game 15'!H18+'Game 16'!H18+'Game 17'!H18+'Game 18'!H18+'Game 19'!H18</f>
        <v>10</v>
      </c>
      <c r="I16" s="30">
        <f>+'Game 1'!I18+'Game 2'!I18+'Game 3'!I18+'Game 4'!I18+'Game 5'!I18+'Game 6'!I18+'Game 7'!I18+'Game 8'!I18+'Game 9'!I18+'Game 10'!I18+'Game 11'!I18+'Game 12'!I18+'Game 13'!I18+'Game 14'!I18+'Game 15'!I18+'Game 16'!I18+'Game 17'!I18+'Game 18'!I18+'Game 19'!I18</f>
        <v>9</v>
      </c>
      <c r="J16" s="30">
        <f>+'Game 1'!J18+'Game 2'!J18+'Game 3'!J18+'Game 4'!J18+'Game 5'!J18+'Game 6'!J18+'Game 7'!J18+'Game 8'!J18+'Game 9'!J18+'Game 10'!J18+'Game 11'!J18+'Game 12'!J18+'Game 13'!J18+'Game 14'!J18+'Game 15'!J18+'Game 16'!J18+'Game 17'!J18+'Game 18'!J18+'Game 19'!J18</f>
        <v>1</v>
      </c>
      <c r="K16" s="30">
        <f>+'Game 1'!K18+'Game 2'!K18+'Game 3'!K18+'Game 4'!K18+'Game 5'!K18+'Game 6'!K18+'Game 7'!K18+'Game 8'!K18+'Game 9'!K18+'Game 10'!K18+'Game 11'!K18+'Game 12'!K18+'Game 13'!K18+'Game 14'!K18+'Game 15'!K18+'Game 16'!K18+'Game 17'!K18+'Game 18'!K18+'Game 19'!K18</f>
        <v>0</v>
      </c>
      <c r="L16" s="30">
        <f>+'Game 1'!L18+'Game 2'!L18+'Game 3'!L18+'Game 4'!L18+'Game 5'!L18+'Game 6'!L18+'Game 7'!L18+'Game 8'!L18+'Game 9'!L18+'Game 10'!L18+'Game 11'!L18+'Game 12'!L18+'Game 13'!L18+'Game 14'!L18+'Game 15'!L18+'Game 16'!L18+'Game 17'!L18+'Game 18'!L18+'Game 19'!L18</f>
        <v>0</v>
      </c>
      <c r="M16" s="30">
        <f>+'Game 1'!M18+'Game 2'!M18+'Game 3'!M18+'Game 4'!M18+'Game 5'!M18+'Game 6'!M18+'Game 7'!M18+'Game 8'!M18+'Game 9'!M18+'Game 10'!M18+'Game 11'!M18+'Game 12'!M18+'Game 13'!M18+'Game 14'!M18+'Game 15'!M18+'Game 16'!M18+'Game 17'!M18+'Game 18'!M18+'Game 19'!M18</f>
        <v>3</v>
      </c>
      <c r="N16" s="30">
        <f>+'Game 1'!N18+'Game 2'!N18+'Game 3'!N18+'Game 4'!N18+'Game 5'!N18+'Game 6'!N18+'Game 7'!N18+'Game 8'!N18+'Game 9'!N18+'Game 10'!N18+'Game 11'!N18+'Game 12'!N18+'Game 13'!N18+'Game 14'!N18+'Game 15'!N18+'Game 16'!N18+'Game 17'!N18+'Game 18'!N18+'Game 19'!N18</f>
        <v>0</v>
      </c>
      <c r="O16" s="30">
        <f>+'Game 1'!O18+'Game 2'!O18+'Game 3'!O18+'Game 4'!O18+'Game 5'!O18+'Game 6'!O18+'Game 7'!O18+'Game 8'!O18+'Game 9'!O18+'Game 10'!O18+'Game 11'!O18+'Game 12'!O18+'Game 13'!O18+'Game 14'!O18+'Game 15'!O18+'Game 16'!O18+'Game 17'!O18+'Game 18'!O18+'Game 19'!O18</f>
        <v>0</v>
      </c>
      <c r="P16" s="30">
        <f>+'Game 1'!P18+'Game 2'!P18+'Game 3'!P18+'Game 4'!P18+'Game 5'!P18+'Game 6'!P18+'Game 7'!P18+'Game 8'!P18+'Game 9'!P18+'Game 10'!P18+'Game 11'!P18+'Game 12'!P18+'Game 13'!P18+'Game 14'!P18+'Game 15'!P18+'Game 16'!P18+'Game 17'!P18+'Game 18'!P18+'Game 19'!P18</f>
        <v>0</v>
      </c>
      <c r="Q16" s="30">
        <f>+'Game 1'!Q18+'Game 2'!Q18+'Game 3'!Q18+'Game 4'!Q18+'Game 5'!Q18+'Game 6'!Q18+'Game 7'!Q18+'Game 8'!Q18+'Game 9'!Q18+'Game 10'!Q18+'Game 11'!Q18+'Game 12'!Q18+'Game 13'!Q18+'Game 14'!Q18+'Game 15'!Q18+'Game 16'!Q18+'Game 17'!Q18+'Game 18'!Q18+'Game 19'!Q18</f>
        <v>0</v>
      </c>
      <c r="R16" s="30">
        <f>+'Game 1'!R18+'Game 2'!R18+'Game 3'!R18+'Game 4'!R18+'Game 5'!R18+'Game 6'!R18+'Game 7'!R18+'Game 8'!R18+'Game 9'!R18+'Game 10'!R18+'Game 11'!R18+'Game 12'!R18+'Game 13'!R18+'Game 14'!R18+'Game 15'!R18+'Game 16'!R18+'Game 17'!R18+'Game 18'!R18+'Game 19'!R18</f>
        <v>2</v>
      </c>
      <c r="S16" s="30">
        <f>+'Game 1'!S18+'Game 2'!S18+'Game 3'!S18+'Game 4'!S18+'Game 5'!S18+'Game 6'!S18+'Game 7'!S18+'Game 8'!S18+'Game 9'!S18+'Game 10'!S18+'Game 11'!S18+'Game 12'!S18+'Game 13'!S18+'Game 14'!S18+'Game 15'!S18+'Game 16'!S18+'Game 17'!S18+'Game 18'!S18+'Game 19'!S18</f>
        <v>5</v>
      </c>
      <c r="T16" s="30">
        <f>+'Game 1'!T18+'Game 2'!T18+'Game 3'!T18+'Game 4'!T18+'Game 5'!T18+'Game 6'!T18+'Game 7'!T18+'Game 8'!T18+'Game 9'!T18+'Game 10'!T18+'Game 11'!T18+'Game 12'!T18+'Game 13'!T18+'Game 14'!T18+'Game 15'!T18+'Game 16'!T18+'Game 17'!T18+'Game 18'!T18+'Game 19'!T18</f>
        <v>0</v>
      </c>
      <c r="U16" s="30">
        <f>+'Game 1'!U18+'Game 2'!U18+'Game 3'!U18+'Game 4'!U18+'Game 5'!U18+'Game 6'!U18+'Game 7'!U18+'Game 8'!U18+'Game 9'!U18+'Game 10'!U18+'Game 11'!U18+'Game 12'!U18+'Game 13'!U18+'Game 14'!U18+'Game 15'!U18+'Game 16'!U18+'Game 17'!U18+'Game 18'!U18+'Game 19'!U18</f>
        <v>2</v>
      </c>
      <c r="V16" s="30">
        <f>+'Game 1'!V18+'Game 2'!V18+'Game 3'!V18+'Game 4'!V18+'Game 5'!V18+'Game 6'!V18+'Game 7'!V18+'Game 8'!V18+'Game 9'!V18+'Game 10'!V18+'Game 11'!V18+'Game 12'!V18+'Game 13'!V18+'Game 14'!V18+'Game 15'!V18+'Game 16'!V18+'Game 17'!V18+'Game 18'!V18+'Game 19'!V18</f>
        <v>11</v>
      </c>
      <c r="W16" s="31">
        <f>(I16+(2*J16)+(3*K16)+(4*L16))/F16</f>
        <v>0.42307692307692307</v>
      </c>
      <c r="X16" s="31">
        <f>(H16+M16+P16)/(F16+M16+P16+R16)</f>
        <v>0.41935483870967744</v>
      </c>
      <c r="Y16" s="31">
        <f>H16/F16</f>
        <v>0.38461538461538464</v>
      </c>
      <c r="AA16" s="16" t="s">
        <v>18</v>
      </c>
      <c r="AB16" s="7" t="s">
        <v>51</v>
      </c>
      <c r="AC16" s="2"/>
      <c r="AD16" s="16" t="s">
        <v>19</v>
      </c>
      <c r="AE16" s="7" t="s">
        <v>52</v>
      </c>
    </row>
    <row r="17" spans="1:37" ht="15.6" x14ac:dyDescent="0.3">
      <c r="A17" s="12">
        <v>11</v>
      </c>
      <c r="B17" s="70"/>
      <c r="C17" s="71" t="s">
        <v>126</v>
      </c>
      <c r="D17" s="30">
        <f>+'Game 1'!D20+'Game 2'!D20+'Game 3'!D20+'Game 4'!D20+'Game 5'!D20+'Game 6'!D20+'Game 7'!D20+'Game 8'!D20+'Game 9'!D20+'Game 10'!D20+'Game 11'!D20+'Game 12'!D20+'Game 13'!D20+'Game 14'!D20+'Game 15'!D20+'Game 16'!D20+'Game 17'!D20+'Game 18'!D20+'Game 19'!D20</f>
        <v>8</v>
      </c>
      <c r="E17" s="30">
        <f>+'Game 1'!E20+'Game 2'!E20+'Game 3'!E20+'Game 4'!E20+'Game 5'!E20+'Game 6'!E20+'Game 7'!E20+'Game 8'!E20+'Game 9'!E20+'Game 10'!E20+'Game 11'!E20+'Game 12'!E20+'Game 13'!E20+'Game 14'!E20+'Game 15'!E20+'Game 16'!E20+'Game 17'!E20+'Game 18'!E20+'Game 19'!E20</f>
        <v>17</v>
      </c>
      <c r="F17" s="30">
        <f>+'Game 1'!F20+'Game 2'!F20+'Game 3'!F20+'Game 4'!F20+'Game 5'!F20+'Game 6'!F20+'Game 7'!F20+'Game 8'!F20+'Game 9'!F20+'Game 10'!F20+'Game 11'!F20+'Game 12'!F20+'Game 13'!F20+'Game 14'!F20+'Game 15'!F20+'Game 16'!F20+'Game 17'!F20+'Game 18'!F20+'Game 19'!F20</f>
        <v>15</v>
      </c>
      <c r="G17" s="30">
        <f>+'Game 1'!G20+'Game 2'!G20+'Game 3'!G20+'Game 4'!G20+'Game 5'!G20+'Game 6'!G20+'Game 7'!G20+'Game 8'!G20+'Game 9'!G20+'Game 10'!G20+'Game 11'!G20+'Game 12'!G20+'Game 13'!G20+'Game 14'!G20+'Game 15'!G20+'Game 16'!G20+'Game 17'!G20+'Game 18'!G20+'Game 19'!G20</f>
        <v>1</v>
      </c>
      <c r="H17" s="30">
        <f>+'Game 1'!H20+'Game 2'!H20+'Game 3'!H20+'Game 4'!H20+'Game 5'!H20+'Game 6'!H20+'Game 7'!H20+'Game 8'!H20+'Game 9'!H20+'Game 10'!H20+'Game 11'!H20+'Game 12'!H20+'Game 13'!H20+'Game 14'!H20+'Game 15'!H20+'Game 16'!H20+'Game 17'!H20+'Game 18'!H20+'Game 19'!H20</f>
        <v>5</v>
      </c>
      <c r="I17" s="30">
        <f>+'Game 1'!I20+'Game 2'!I20+'Game 3'!I20+'Game 4'!I20+'Game 5'!I20+'Game 6'!I20+'Game 7'!I20+'Game 8'!I20+'Game 9'!I20+'Game 10'!I20+'Game 11'!I20+'Game 12'!I20+'Game 13'!I20+'Game 14'!I20+'Game 15'!I20+'Game 16'!I20+'Game 17'!I20+'Game 18'!I20+'Game 19'!I20</f>
        <v>4</v>
      </c>
      <c r="J17" s="30">
        <f>+'Game 1'!J20+'Game 2'!J20+'Game 3'!J20+'Game 4'!J20+'Game 5'!J20+'Game 6'!J20+'Game 7'!J20+'Game 8'!J20+'Game 9'!J20+'Game 10'!J20+'Game 11'!J20+'Game 12'!J20+'Game 13'!J20+'Game 14'!J20+'Game 15'!J20+'Game 16'!J20+'Game 17'!J20+'Game 18'!J20+'Game 19'!J20</f>
        <v>0</v>
      </c>
      <c r="K17" s="30">
        <f>+'Game 1'!K20+'Game 2'!K20+'Game 3'!K20+'Game 4'!K20+'Game 5'!K20+'Game 6'!K20+'Game 7'!K20+'Game 8'!K20+'Game 9'!K20+'Game 10'!K20+'Game 11'!K20+'Game 12'!K20+'Game 13'!K20+'Game 14'!K20+'Game 15'!K20+'Game 16'!K20+'Game 17'!K20+'Game 18'!K20+'Game 19'!K20</f>
        <v>1</v>
      </c>
      <c r="L17" s="30">
        <f>+'Game 1'!L20+'Game 2'!L20+'Game 3'!L20+'Game 4'!L20+'Game 5'!L20+'Game 6'!L20+'Game 7'!L20+'Game 8'!L20+'Game 9'!L20+'Game 10'!L20+'Game 11'!L20+'Game 12'!L20+'Game 13'!L20+'Game 14'!L20+'Game 15'!L20+'Game 16'!L20+'Game 17'!L20+'Game 18'!L20+'Game 19'!L20</f>
        <v>0</v>
      </c>
      <c r="M17" s="30">
        <f>+'Game 1'!M20+'Game 2'!M20+'Game 3'!M20+'Game 4'!M20+'Game 5'!M20+'Game 6'!M20+'Game 7'!M20+'Game 8'!M20+'Game 9'!M20+'Game 10'!M20+'Game 11'!M20+'Game 12'!M20+'Game 13'!M20+'Game 14'!M20+'Game 15'!M20+'Game 16'!M20+'Game 17'!M20+'Game 18'!M20+'Game 19'!M20</f>
        <v>2</v>
      </c>
      <c r="N17" s="30">
        <f>+'Game 1'!N20+'Game 2'!N20+'Game 3'!N20+'Game 4'!N20+'Game 5'!N20+'Game 6'!N20+'Game 7'!N20+'Game 8'!N20+'Game 9'!N20+'Game 10'!N20+'Game 11'!N20+'Game 12'!N20+'Game 13'!N20+'Game 14'!N20+'Game 15'!N20+'Game 16'!N20+'Game 17'!N20+'Game 18'!N20+'Game 19'!N20</f>
        <v>0</v>
      </c>
      <c r="O17" s="30">
        <f>+'Game 1'!O20+'Game 2'!O20+'Game 3'!O20+'Game 4'!O20+'Game 5'!O20+'Game 6'!O20+'Game 7'!O20+'Game 8'!O20+'Game 9'!O20+'Game 10'!O20+'Game 11'!O20+'Game 12'!O20+'Game 13'!O20+'Game 14'!O20+'Game 15'!O20+'Game 16'!O20+'Game 17'!O20+'Game 18'!O20+'Game 19'!O20</f>
        <v>0</v>
      </c>
      <c r="P17" s="30">
        <f>+'Game 1'!P20+'Game 2'!P20+'Game 3'!P20+'Game 4'!P20+'Game 5'!P20+'Game 6'!P20+'Game 7'!P20+'Game 8'!P20+'Game 9'!P20+'Game 10'!P20+'Game 11'!P20+'Game 12'!P20+'Game 13'!P20+'Game 14'!P20+'Game 15'!P20+'Game 16'!P20+'Game 17'!P20+'Game 18'!P20+'Game 19'!P20</f>
        <v>0</v>
      </c>
      <c r="Q17" s="30">
        <f>+'Game 1'!Q20+'Game 2'!Q20+'Game 3'!Q20+'Game 4'!Q20+'Game 5'!Q20+'Game 6'!Q20+'Game 7'!Q20+'Game 8'!Q20+'Game 9'!Q20+'Game 10'!Q20+'Game 11'!Q20+'Game 12'!Q20+'Game 13'!Q20+'Game 14'!Q20+'Game 15'!Q20+'Game 16'!Q20+'Game 17'!Q20+'Game 18'!Q20+'Game 19'!Q20</f>
        <v>0</v>
      </c>
      <c r="R17" s="30">
        <f>+'Game 1'!R20+'Game 2'!R20+'Game 3'!R20+'Game 4'!R20+'Game 5'!R20+'Game 6'!R20+'Game 7'!R20+'Game 8'!R20+'Game 9'!R20+'Game 10'!R20+'Game 11'!R20+'Game 12'!R20+'Game 13'!R20+'Game 14'!R20+'Game 15'!R20+'Game 16'!R20+'Game 17'!R20+'Game 18'!R20+'Game 19'!R20</f>
        <v>0</v>
      </c>
      <c r="S17" s="30">
        <f>+'Game 1'!S20+'Game 2'!S20+'Game 3'!S20+'Game 4'!S20+'Game 5'!S20+'Game 6'!S20+'Game 7'!S20+'Game 8'!S20+'Game 9'!S20+'Game 10'!S20+'Game 11'!S20+'Game 12'!S20+'Game 13'!S20+'Game 14'!S20+'Game 15'!S20+'Game 16'!S20+'Game 17'!S20+'Game 18'!S20+'Game 19'!S20</f>
        <v>4</v>
      </c>
      <c r="T17" s="30">
        <f>+'Game 1'!T20+'Game 2'!T20+'Game 3'!T20+'Game 4'!T20+'Game 5'!T20+'Game 6'!T20+'Game 7'!T20+'Game 8'!T20+'Game 9'!T20+'Game 10'!T20+'Game 11'!T20+'Game 12'!T20+'Game 13'!T20+'Game 14'!T20+'Game 15'!T20+'Game 16'!T20+'Game 17'!T20+'Game 18'!T20+'Game 19'!T20</f>
        <v>1</v>
      </c>
      <c r="U17" s="30">
        <f>+'Game 1'!U20+'Game 2'!U20+'Game 3'!U20+'Game 4'!U20+'Game 5'!U20+'Game 6'!U20+'Game 7'!U20+'Game 8'!U20+'Game 9'!U20+'Game 10'!U20+'Game 11'!U20+'Game 12'!U20+'Game 13'!U20+'Game 14'!U20+'Game 15'!U20+'Game 16'!U20+'Game 17'!U20+'Game 18'!U20+'Game 19'!U20</f>
        <v>2</v>
      </c>
      <c r="V17" s="30">
        <f>+'Game 1'!V20+'Game 2'!V20+'Game 3'!V20+'Game 4'!V20+'Game 5'!V20+'Game 6'!V20+'Game 7'!V20+'Game 8'!V20+'Game 9'!V20+'Game 10'!V20+'Game 11'!V20+'Game 12'!V20+'Game 13'!V20+'Game 14'!V20+'Game 15'!V20+'Game 16'!V20+'Game 17'!V20+'Game 18'!V20+'Game 19'!V20</f>
        <v>7</v>
      </c>
      <c r="W17" s="31">
        <f>(I17+(2*J17)+(3*K17)+(4*L17))/F17</f>
        <v>0.46666666666666667</v>
      </c>
      <c r="X17" s="31">
        <f>(H17+M17+P17)/(F17+M17+P17+R17)</f>
        <v>0.41176470588235292</v>
      </c>
      <c r="Y17" s="31">
        <f>H17/F17</f>
        <v>0.33333333333333331</v>
      </c>
      <c r="AA17" s="16" t="s">
        <v>19</v>
      </c>
      <c r="AB17" s="7" t="s">
        <v>53</v>
      </c>
      <c r="AC17" s="2"/>
      <c r="AD17" s="16" t="s">
        <v>20</v>
      </c>
      <c r="AE17" s="7" t="s">
        <v>54</v>
      </c>
    </row>
    <row r="18" spans="1:37" ht="15.6" x14ac:dyDescent="0.3">
      <c r="A18" s="12">
        <v>12</v>
      </c>
      <c r="B18" s="70"/>
      <c r="C18" s="71" t="s">
        <v>134</v>
      </c>
      <c r="D18" s="30">
        <f>+'Game 1'!D29+'Game 2'!D29+'Game 3'!D29+'Game 4'!D29+'Game 5'!D29+'Game 6'!D29+'Game 7'!D29+'Game 8'!D29+'Game 9'!D29+'Game 10'!D29+'Game 11'!D29+'Game 12'!D29+'Game 13'!D29+'Game 14'!D29+'Game 15'!D29+'Game 16'!D29+'Game 17'!D29+'Game 18'!D29+'Game 19'!D29</f>
        <v>7</v>
      </c>
      <c r="E18" s="30">
        <f>+'Game 1'!E29+'Game 2'!E29+'Game 3'!E29+'Game 4'!E29+'Game 5'!E29+'Game 6'!E29+'Game 7'!E29+'Game 8'!E29+'Game 9'!E29+'Game 10'!E29+'Game 11'!E29+'Game 12'!E29+'Game 13'!E29+'Game 14'!E29+'Game 15'!E29+'Game 16'!E29+'Game 17'!E29+'Game 18'!E29+'Game 19'!E29</f>
        <v>19</v>
      </c>
      <c r="F18" s="30">
        <f>+'Game 1'!F29+'Game 2'!F29+'Game 3'!F29+'Game 4'!F29+'Game 5'!F29+'Game 6'!F29+'Game 7'!F29+'Game 8'!F29+'Game 9'!F29+'Game 10'!F29+'Game 11'!F29+'Game 12'!F29+'Game 13'!F29+'Game 14'!F29+'Game 15'!F29+'Game 16'!F29+'Game 17'!F29+'Game 18'!F29+'Game 19'!F29</f>
        <v>14</v>
      </c>
      <c r="G18" s="30">
        <f>+'Game 1'!G29+'Game 2'!G29+'Game 3'!G29+'Game 4'!G29+'Game 5'!G29+'Game 6'!G29+'Game 7'!G29+'Game 8'!G29+'Game 9'!G29+'Game 10'!G29+'Game 11'!G29+'Game 12'!G29+'Game 13'!G29+'Game 14'!G29+'Game 15'!G29+'Game 16'!G29+'Game 17'!G29+'Game 18'!G29+'Game 19'!G29</f>
        <v>3</v>
      </c>
      <c r="H18" s="30">
        <f>+'Game 1'!H29+'Game 2'!H29+'Game 3'!H29+'Game 4'!H29+'Game 5'!H29+'Game 6'!H29+'Game 7'!H29+'Game 8'!H29+'Game 9'!H29+'Game 10'!H29+'Game 11'!H29+'Game 12'!H29+'Game 13'!H29+'Game 14'!H29+'Game 15'!H29+'Game 16'!H29+'Game 17'!H29+'Game 18'!H29+'Game 19'!H29</f>
        <v>2</v>
      </c>
      <c r="I18" s="30">
        <f>+'Game 1'!I29+'Game 2'!I29+'Game 3'!I29+'Game 4'!I29+'Game 5'!I29+'Game 6'!I29+'Game 7'!I29+'Game 8'!I29+'Game 9'!I29+'Game 10'!I29+'Game 11'!I29+'Game 12'!I29+'Game 13'!I29+'Game 14'!I29+'Game 15'!I29+'Game 16'!I29+'Game 17'!I29+'Game 18'!I29+'Game 19'!I29</f>
        <v>2</v>
      </c>
      <c r="J18" s="30">
        <f>+'Game 1'!J29+'Game 2'!J29+'Game 3'!J29+'Game 4'!J29+'Game 5'!J29+'Game 6'!J29+'Game 7'!J29+'Game 8'!J29+'Game 9'!J29+'Game 10'!J29+'Game 11'!J29+'Game 12'!J29+'Game 13'!J29+'Game 14'!J29+'Game 15'!J29+'Game 16'!J29+'Game 17'!J29+'Game 18'!J29+'Game 19'!J29</f>
        <v>0</v>
      </c>
      <c r="K18" s="30">
        <f>+'Game 1'!K29+'Game 2'!K29+'Game 3'!K29+'Game 4'!K29+'Game 5'!K29+'Game 6'!K29+'Game 7'!K29+'Game 8'!K29+'Game 9'!K29+'Game 10'!K29+'Game 11'!K29+'Game 12'!K29+'Game 13'!K29+'Game 14'!K29+'Game 15'!K29+'Game 16'!K29+'Game 17'!K29+'Game 18'!K29+'Game 19'!K29</f>
        <v>0</v>
      </c>
      <c r="L18" s="30">
        <f>+'Game 1'!L29+'Game 2'!L29+'Game 3'!L29+'Game 4'!L29+'Game 5'!L29+'Game 6'!L29+'Game 7'!L29+'Game 8'!L29+'Game 9'!L29+'Game 10'!L29+'Game 11'!L29+'Game 12'!L29+'Game 13'!L29+'Game 14'!L29+'Game 15'!L29+'Game 16'!L29+'Game 17'!L29+'Game 18'!L29+'Game 19'!L29</f>
        <v>0</v>
      </c>
      <c r="M18" s="30">
        <f>+'Game 1'!M29+'Game 2'!M29+'Game 3'!M29+'Game 4'!M29+'Game 5'!M29+'Game 6'!M29+'Game 7'!M29+'Game 8'!M29+'Game 9'!M29+'Game 10'!M29+'Game 11'!M29+'Game 12'!M29+'Game 13'!M29+'Game 14'!M29+'Game 15'!M29+'Game 16'!M29+'Game 17'!M29+'Game 18'!M29+'Game 19'!M29</f>
        <v>5</v>
      </c>
      <c r="N18" s="30">
        <f>+'Game 1'!N29+'Game 2'!N29+'Game 3'!N29+'Game 4'!N29+'Game 5'!N29+'Game 6'!N29+'Game 7'!N29+'Game 8'!N29+'Game 9'!N29+'Game 10'!N29+'Game 11'!N29+'Game 12'!N29+'Game 13'!N29+'Game 14'!N29+'Game 15'!N29+'Game 16'!N29+'Game 17'!N29+'Game 18'!N29+'Game 19'!N29</f>
        <v>0</v>
      </c>
      <c r="O18" s="30">
        <f>+'Game 1'!O29+'Game 2'!O29+'Game 3'!O29+'Game 4'!O29+'Game 5'!O29+'Game 6'!O29+'Game 7'!O29+'Game 8'!O29+'Game 9'!O29+'Game 10'!O29+'Game 11'!O29+'Game 12'!O29+'Game 13'!O29+'Game 14'!O29+'Game 15'!O29+'Game 16'!O29+'Game 17'!O29+'Game 18'!O29+'Game 19'!O29</f>
        <v>1</v>
      </c>
      <c r="P18" s="30">
        <f>+'Game 1'!P29+'Game 2'!P29+'Game 3'!P29+'Game 4'!P29+'Game 5'!P29+'Game 6'!P29+'Game 7'!P29+'Game 8'!P29+'Game 9'!P29+'Game 10'!P29+'Game 11'!P29+'Game 12'!P29+'Game 13'!P29+'Game 14'!P29+'Game 15'!P29+'Game 16'!P29+'Game 17'!P29+'Game 18'!P29+'Game 19'!P29</f>
        <v>0</v>
      </c>
      <c r="Q18" s="30">
        <f>+'Game 1'!Q29+'Game 2'!Q29+'Game 3'!Q29+'Game 4'!Q29+'Game 5'!Q29+'Game 6'!Q29+'Game 7'!Q29+'Game 8'!Q29+'Game 9'!Q29+'Game 10'!Q29+'Game 11'!Q29+'Game 12'!Q29+'Game 13'!Q29+'Game 14'!Q29+'Game 15'!Q29+'Game 16'!Q29+'Game 17'!Q29+'Game 18'!Q29+'Game 19'!Q29</f>
        <v>0</v>
      </c>
      <c r="R18" s="30">
        <f>+'Game 1'!R29+'Game 2'!R29+'Game 3'!R29+'Game 4'!R29+'Game 5'!R29+'Game 6'!R29+'Game 7'!R29+'Game 8'!R29+'Game 9'!R29+'Game 10'!R29+'Game 11'!R29+'Game 12'!R29+'Game 13'!R29+'Game 14'!R29+'Game 15'!R29+'Game 16'!R29+'Game 17'!R29+'Game 18'!R29+'Game 19'!R29</f>
        <v>0</v>
      </c>
      <c r="S18" s="30">
        <f>+'Game 1'!S29+'Game 2'!S29+'Game 3'!S29+'Game 4'!S29+'Game 5'!S29+'Game 6'!S29+'Game 7'!S29+'Game 8'!S29+'Game 9'!S29+'Game 10'!S29+'Game 11'!S29+'Game 12'!S29+'Game 13'!S29+'Game 14'!S29+'Game 15'!S29+'Game 16'!S29+'Game 17'!S29+'Game 18'!S29+'Game 19'!S29</f>
        <v>3</v>
      </c>
      <c r="T18" s="30">
        <f>+'Game 1'!T29+'Game 2'!T29+'Game 3'!T29+'Game 4'!T29+'Game 5'!T29+'Game 6'!T29+'Game 7'!T29+'Game 8'!T29+'Game 9'!T29+'Game 10'!T29+'Game 11'!T29+'Game 12'!T29+'Game 13'!T29+'Game 14'!T29+'Game 15'!T29+'Game 16'!T29+'Game 17'!T29+'Game 18'!T29+'Game 19'!T29</f>
        <v>3</v>
      </c>
      <c r="U18" s="30">
        <f>+'Game 1'!U29+'Game 2'!U29+'Game 3'!U29+'Game 4'!U29+'Game 5'!U29+'Game 6'!U29+'Game 7'!U29+'Game 8'!U29+'Game 9'!U29+'Game 10'!U29+'Game 11'!U29+'Game 12'!U29+'Game 13'!U29+'Game 14'!U29+'Game 15'!U29+'Game 16'!U29+'Game 17'!U29+'Game 18'!U29+'Game 19'!U29</f>
        <v>3</v>
      </c>
      <c r="V18" s="30">
        <f>+'Game 1'!V29+'Game 2'!V29+'Game 3'!V29+'Game 4'!V29+'Game 5'!V29+'Game 6'!V29+'Game 7'!V29+'Game 8'!V29+'Game 9'!V29+'Game 10'!V29+'Game 11'!V29+'Game 12'!V29+'Game 13'!V29+'Game 14'!V29+'Game 15'!V29+'Game 16'!V29+'Game 17'!V29+'Game 18'!V29+'Game 19'!V29</f>
        <v>2</v>
      </c>
      <c r="W18" s="31">
        <f>(I18+(2*J18)+(3*K18)+(4*L18))/F18</f>
        <v>0.14285714285714285</v>
      </c>
      <c r="X18" s="31">
        <f>(H18+M18+P18)/(F18+M18+P18+R18)</f>
        <v>0.36842105263157893</v>
      </c>
      <c r="Y18" s="31">
        <f>H18/F18</f>
        <v>0.14285714285714285</v>
      </c>
      <c r="AA18" s="16" t="s">
        <v>20</v>
      </c>
      <c r="AB18" s="7" t="s">
        <v>55</v>
      </c>
      <c r="AC18" s="2"/>
      <c r="AD18" s="16" t="s">
        <v>33</v>
      </c>
      <c r="AE18" s="7" t="s">
        <v>56</v>
      </c>
    </row>
    <row r="19" spans="1:37" ht="15.6" x14ac:dyDescent="0.3">
      <c r="A19" s="12">
        <v>13</v>
      </c>
      <c r="B19" s="70"/>
      <c r="C19" s="71" t="s">
        <v>121</v>
      </c>
      <c r="D19" s="30">
        <f>+'Game 1'!D15+'Game 2'!D15+'Game 3'!D15+'Game 4'!D15+'Game 5'!D15+'Game 6'!D15+'Game 7'!D15+'Game 8'!D15+'Game 9'!D15+'Game 10'!D15+'Game 11'!D15+'Game 12'!D15+'Game 13'!D15+'Game 14'!D15+'Game 15'!D15+'Game 16'!D15+'Game 17'!D15+'Game 18'!D15+'Game 19'!D15</f>
        <v>11</v>
      </c>
      <c r="E19" s="30">
        <f>+'Game 1'!E15+'Game 2'!E15+'Game 3'!E15+'Game 4'!E15+'Game 5'!E15+'Game 6'!E15+'Game 7'!E15+'Game 8'!E15+'Game 9'!E15+'Game 10'!E15+'Game 11'!E15+'Game 12'!E15+'Game 13'!E15+'Game 14'!E15+'Game 15'!E15+'Game 16'!E15+'Game 17'!E15+'Game 18'!E15+'Game 19'!E15</f>
        <v>36</v>
      </c>
      <c r="F19" s="30">
        <f>+'Game 1'!F15+'Game 2'!F15+'Game 3'!F15+'Game 4'!F15+'Game 5'!F15+'Game 6'!F15+'Game 7'!F15+'Game 8'!F15+'Game 9'!F15+'Game 10'!F15+'Game 11'!F15+'Game 12'!F15+'Game 13'!F15+'Game 14'!F15+'Game 15'!F15+'Game 16'!F15+'Game 17'!F15+'Game 18'!F15+'Game 19'!F15</f>
        <v>33</v>
      </c>
      <c r="G19" s="30">
        <f>+'Game 1'!G15+'Game 2'!G15+'Game 3'!G15+'Game 4'!G15+'Game 5'!G15+'Game 6'!G15+'Game 7'!G15+'Game 8'!G15+'Game 9'!G15+'Game 10'!G15+'Game 11'!G15+'Game 12'!G15+'Game 13'!G15+'Game 14'!G15+'Game 15'!G15+'Game 16'!G15+'Game 17'!G15+'Game 18'!G15+'Game 19'!G15</f>
        <v>10</v>
      </c>
      <c r="H19" s="30">
        <f>+'Game 1'!H15+'Game 2'!H15+'Game 3'!H15+'Game 4'!H15+'Game 5'!H15+'Game 6'!H15+'Game 7'!H15+'Game 8'!H15+'Game 9'!H15+'Game 10'!H15+'Game 11'!H15+'Game 12'!H15+'Game 13'!H15+'Game 14'!H15+'Game 15'!H15+'Game 16'!H15+'Game 17'!H15+'Game 18'!H15+'Game 19'!H15</f>
        <v>9</v>
      </c>
      <c r="I19" s="30">
        <f>+'Game 1'!I15+'Game 2'!I15+'Game 3'!I15+'Game 4'!I15+'Game 5'!I15+'Game 6'!I15+'Game 7'!I15+'Game 8'!I15+'Game 9'!I15+'Game 10'!I15+'Game 11'!I15+'Game 12'!I15+'Game 13'!I15+'Game 14'!I15+'Game 15'!I15+'Game 16'!I15+'Game 17'!I15+'Game 18'!I15+'Game 19'!I15</f>
        <v>5</v>
      </c>
      <c r="J19" s="30">
        <f>+'Game 1'!J15+'Game 2'!J15+'Game 3'!J15+'Game 4'!J15+'Game 5'!J15+'Game 6'!J15+'Game 7'!J15+'Game 8'!J15+'Game 9'!J15+'Game 10'!J15+'Game 11'!J15+'Game 12'!J15+'Game 13'!J15+'Game 14'!J15+'Game 15'!J15+'Game 16'!J15+'Game 17'!J15+'Game 18'!J15+'Game 19'!J15</f>
        <v>2</v>
      </c>
      <c r="K19" s="30">
        <f>+'Game 1'!K15+'Game 2'!K15+'Game 3'!K15+'Game 4'!K15+'Game 5'!K15+'Game 6'!K15+'Game 7'!K15+'Game 8'!K15+'Game 9'!K15+'Game 10'!K15+'Game 11'!K15+'Game 12'!K15+'Game 13'!K15+'Game 14'!K15+'Game 15'!K15+'Game 16'!K15+'Game 17'!K15+'Game 18'!K15+'Game 19'!K15</f>
        <v>2</v>
      </c>
      <c r="L19" s="30">
        <f>+'Game 1'!L15+'Game 2'!L15+'Game 3'!L15+'Game 4'!L15+'Game 5'!L15+'Game 6'!L15+'Game 7'!L15+'Game 8'!L15+'Game 9'!L15+'Game 10'!L15+'Game 11'!L15+'Game 12'!L15+'Game 13'!L15+'Game 14'!L15+'Game 15'!L15+'Game 16'!L15+'Game 17'!L15+'Game 18'!L15+'Game 19'!L15</f>
        <v>0</v>
      </c>
      <c r="M19" s="30">
        <f>+'Game 1'!M15+'Game 2'!M15+'Game 3'!M15+'Game 4'!M15+'Game 5'!M15+'Game 6'!M15+'Game 7'!M15+'Game 8'!M15+'Game 9'!M15+'Game 10'!M15+'Game 11'!M15+'Game 12'!M15+'Game 13'!M15+'Game 14'!M15+'Game 15'!M15+'Game 16'!M15+'Game 17'!M15+'Game 18'!M15+'Game 19'!M15</f>
        <v>2</v>
      </c>
      <c r="N19" s="30">
        <f>+'Game 1'!N15+'Game 2'!N15+'Game 3'!N15+'Game 4'!N15+'Game 5'!N15+'Game 6'!N15+'Game 7'!N15+'Game 8'!N15+'Game 9'!N15+'Game 10'!N15+'Game 11'!N15+'Game 12'!N15+'Game 13'!N15+'Game 14'!N15+'Game 15'!N15+'Game 16'!N15+'Game 17'!N15+'Game 18'!N15+'Game 19'!N15</f>
        <v>0</v>
      </c>
      <c r="O19" s="30">
        <f>+'Game 1'!O15+'Game 2'!O15+'Game 3'!O15+'Game 4'!O15+'Game 5'!O15+'Game 6'!O15+'Game 7'!O15+'Game 8'!O15+'Game 9'!O15+'Game 10'!O15+'Game 11'!O15+'Game 12'!O15+'Game 13'!O15+'Game 14'!O15+'Game 15'!O15+'Game 16'!O15+'Game 17'!O15+'Game 18'!O15+'Game 19'!O15</f>
        <v>0</v>
      </c>
      <c r="P19" s="30">
        <f>+'Game 1'!P15+'Game 2'!P15+'Game 3'!P15+'Game 4'!P15+'Game 5'!P15+'Game 6'!P15+'Game 7'!P15+'Game 8'!P15+'Game 9'!P15+'Game 10'!P15+'Game 11'!P15+'Game 12'!P15+'Game 13'!P15+'Game 14'!P15+'Game 15'!P15+'Game 16'!P15+'Game 17'!P15+'Game 18'!P15+'Game 19'!P15</f>
        <v>1</v>
      </c>
      <c r="Q19" s="30">
        <f>+'Game 1'!Q15+'Game 2'!Q15+'Game 3'!Q15+'Game 4'!Q15+'Game 5'!Q15+'Game 6'!Q15+'Game 7'!Q15+'Game 8'!Q15+'Game 9'!Q15+'Game 10'!Q15+'Game 11'!Q15+'Game 12'!Q15+'Game 13'!Q15+'Game 14'!Q15+'Game 15'!Q15+'Game 16'!Q15+'Game 17'!Q15+'Game 18'!Q15+'Game 19'!Q15</f>
        <v>0</v>
      </c>
      <c r="R19" s="30">
        <f>+'Game 1'!R15+'Game 2'!R15+'Game 3'!R15+'Game 4'!R15+'Game 5'!R15+'Game 6'!R15+'Game 7'!R15+'Game 8'!R15+'Game 9'!R15+'Game 10'!R15+'Game 11'!R15+'Game 12'!R15+'Game 13'!R15+'Game 14'!R15+'Game 15'!R15+'Game 16'!R15+'Game 17'!R15+'Game 18'!R15+'Game 19'!R15</f>
        <v>0</v>
      </c>
      <c r="S19" s="30">
        <f>+'Game 1'!S15+'Game 2'!S15+'Game 3'!S15+'Game 4'!S15+'Game 5'!S15+'Game 6'!S15+'Game 7'!S15+'Game 8'!S15+'Game 9'!S15+'Game 10'!S15+'Game 11'!S15+'Game 12'!S15+'Game 13'!S15+'Game 14'!S15+'Game 15'!S15+'Game 16'!S15+'Game 17'!S15+'Game 18'!S15+'Game 19'!S15</f>
        <v>11</v>
      </c>
      <c r="T19" s="30">
        <f>+'Game 1'!T15+'Game 2'!T15+'Game 3'!T15+'Game 4'!T15+'Game 5'!T15+'Game 6'!T15+'Game 7'!T15+'Game 8'!T15+'Game 9'!T15+'Game 10'!T15+'Game 11'!T15+'Game 12'!T15+'Game 13'!T15+'Game 14'!T15+'Game 15'!T15+'Game 16'!T15+'Game 17'!T15+'Game 18'!T15+'Game 19'!T15</f>
        <v>0</v>
      </c>
      <c r="U19" s="30">
        <f>+'Game 1'!U15+'Game 2'!U15+'Game 3'!U15+'Game 4'!U15+'Game 5'!U15+'Game 6'!U15+'Game 7'!U15+'Game 8'!U15+'Game 9'!U15+'Game 10'!U15+'Game 11'!U15+'Game 12'!U15+'Game 13'!U15+'Game 14'!U15+'Game 15'!U15+'Game 16'!U15+'Game 17'!U15+'Game 18'!U15+'Game 19'!U15</f>
        <v>4</v>
      </c>
      <c r="V19" s="30">
        <f>+'Game 1'!V15+'Game 2'!V15+'Game 3'!V15+'Game 4'!V15+'Game 5'!V15+'Game 6'!V15+'Game 7'!V15+'Game 8'!V15+'Game 9'!V15+'Game 10'!V15+'Game 11'!V15+'Game 12'!V15+'Game 13'!V15+'Game 14'!V15+'Game 15'!V15+'Game 16'!V15+'Game 17'!V15+'Game 18'!V15+'Game 19'!V15</f>
        <v>15</v>
      </c>
      <c r="W19" s="31">
        <f>(I19+(2*J19)+(3*K19)+(4*L19))/F19</f>
        <v>0.45454545454545453</v>
      </c>
      <c r="X19" s="31">
        <f>(H19+M19+P19)/(F19+M19+P19+R19)</f>
        <v>0.33333333333333331</v>
      </c>
      <c r="Y19" s="31">
        <f>H19/F19</f>
        <v>0.27272727272727271</v>
      </c>
      <c r="AA19" s="16" t="s">
        <v>21</v>
      </c>
      <c r="AB19" s="7" t="s">
        <v>57</v>
      </c>
      <c r="AC19" s="2"/>
      <c r="AD19" s="15" t="s">
        <v>115</v>
      </c>
      <c r="AE19" s="7" t="s">
        <v>116</v>
      </c>
    </row>
    <row r="20" spans="1:37" ht="15.6" x14ac:dyDescent="0.3">
      <c r="A20" s="12">
        <v>14</v>
      </c>
      <c r="B20" s="70"/>
      <c r="C20" s="71" t="s">
        <v>130</v>
      </c>
      <c r="D20" s="30">
        <f>+'Game 1'!D24+'Game 2'!D24+'Game 3'!D24+'Game 4'!D24+'Game 5'!D24+'Game 6'!D24+'Game 7'!D24+'Game 8'!D24+'Game 9'!D24+'Game 10'!D24+'Game 11'!D24+'Game 12'!D24+'Game 13'!D24+'Game 14'!D24+'Game 15'!D24+'Game 16'!D24+'Game 17'!D24+'Game 18'!D24+'Game 19'!D24</f>
        <v>8</v>
      </c>
      <c r="E20" s="30">
        <f>+'Game 1'!E24+'Game 2'!E24+'Game 3'!E24+'Game 4'!E24+'Game 5'!E24+'Game 6'!E24+'Game 7'!E24+'Game 8'!E24+'Game 9'!E24+'Game 10'!E24+'Game 11'!E24+'Game 12'!E24+'Game 13'!E24+'Game 14'!E24+'Game 15'!E24+'Game 16'!E24+'Game 17'!E24+'Game 18'!E24+'Game 19'!E24</f>
        <v>23</v>
      </c>
      <c r="F20" s="30">
        <f>+'Game 1'!F24+'Game 2'!F24+'Game 3'!F24+'Game 4'!F24+'Game 5'!F24+'Game 6'!F24+'Game 7'!F24+'Game 8'!F24+'Game 9'!F24+'Game 10'!F24+'Game 11'!F24+'Game 12'!F24+'Game 13'!F24+'Game 14'!F24+'Game 15'!F24+'Game 16'!F24+'Game 17'!F24+'Game 18'!F24+'Game 19'!F24</f>
        <v>19</v>
      </c>
      <c r="G20" s="30">
        <f>+'Game 1'!G24+'Game 2'!G24+'Game 3'!G24+'Game 4'!G24+'Game 5'!G24+'Game 6'!G24+'Game 7'!G24+'Game 8'!G24+'Game 9'!G24+'Game 10'!G24+'Game 11'!G24+'Game 12'!G24+'Game 13'!G24+'Game 14'!G24+'Game 15'!G24+'Game 16'!G24+'Game 17'!G24+'Game 18'!G24+'Game 19'!G24</f>
        <v>1</v>
      </c>
      <c r="H20" s="30">
        <f>+'Game 1'!H24+'Game 2'!H24+'Game 3'!H24+'Game 4'!H24+'Game 5'!H24+'Game 6'!H24+'Game 7'!H24+'Game 8'!H24+'Game 9'!H24+'Game 10'!H24+'Game 11'!H24+'Game 12'!H24+'Game 13'!H24+'Game 14'!H24+'Game 15'!H24+'Game 16'!H24+'Game 17'!H24+'Game 18'!H24+'Game 19'!H24</f>
        <v>3</v>
      </c>
      <c r="I20" s="30">
        <f>+'Game 1'!I24+'Game 2'!I24+'Game 3'!I24+'Game 4'!I24+'Game 5'!I24+'Game 6'!I24+'Game 7'!I24+'Game 8'!I24+'Game 9'!I24+'Game 10'!I24+'Game 11'!I24+'Game 12'!I24+'Game 13'!I24+'Game 14'!I24+'Game 15'!I24+'Game 16'!I24+'Game 17'!I24+'Game 18'!I24+'Game 19'!I24</f>
        <v>3</v>
      </c>
      <c r="J20" s="30">
        <f>+'Game 1'!J24+'Game 2'!J24+'Game 3'!J24+'Game 4'!J24+'Game 5'!J24+'Game 6'!J24+'Game 7'!J24+'Game 8'!J24+'Game 9'!J24+'Game 10'!J24+'Game 11'!J24+'Game 12'!J24+'Game 13'!J24+'Game 14'!J24+'Game 15'!J24+'Game 16'!J24+'Game 17'!J24+'Game 18'!J24+'Game 19'!J24</f>
        <v>0</v>
      </c>
      <c r="K20" s="30">
        <f>+'Game 1'!K24+'Game 2'!K24+'Game 3'!K24+'Game 4'!K24+'Game 5'!K24+'Game 6'!K24+'Game 7'!K24+'Game 8'!K24+'Game 9'!K24+'Game 10'!K24+'Game 11'!K24+'Game 12'!K24+'Game 13'!K24+'Game 14'!K24+'Game 15'!K24+'Game 16'!K24+'Game 17'!K24+'Game 18'!K24+'Game 19'!K24</f>
        <v>0</v>
      </c>
      <c r="L20" s="30">
        <f>+'Game 1'!L24+'Game 2'!L24+'Game 3'!L24+'Game 4'!L24+'Game 5'!L24+'Game 6'!L24+'Game 7'!L24+'Game 8'!L24+'Game 9'!L24+'Game 10'!L24+'Game 11'!L24+'Game 12'!L24+'Game 13'!L24+'Game 14'!L24+'Game 15'!L24+'Game 16'!L24+'Game 17'!L24+'Game 18'!L24+'Game 19'!L24</f>
        <v>0</v>
      </c>
      <c r="M20" s="30">
        <f>+'Game 1'!M24+'Game 2'!M24+'Game 3'!M24+'Game 4'!M24+'Game 5'!M24+'Game 6'!M24+'Game 7'!M24+'Game 8'!M24+'Game 9'!M24+'Game 10'!M24+'Game 11'!M24+'Game 12'!M24+'Game 13'!M24+'Game 14'!M24+'Game 15'!M24+'Game 16'!M24+'Game 17'!M24+'Game 18'!M24+'Game 19'!M24</f>
        <v>2</v>
      </c>
      <c r="N20" s="30">
        <f>+'Game 1'!N24+'Game 2'!N24+'Game 3'!N24+'Game 4'!N24+'Game 5'!N24+'Game 6'!N24+'Game 7'!N24+'Game 8'!N24+'Game 9'!N24+'Game 10'!N24+'Game 11'!N24+'Game 12'!N24+'Game 13'!N24+'Game 14'!N24+'Game 15'!N24+'Game 16'!N24+'Game 17'!N24+'Game 18'!N24+'Game 19'!N24</f>
        <v>0</v>
      </c>
      <c r="O20" s="30">
        <f>+'Game 1'!O24+'Game 2'!O24+'Game 3'!O24+'Game 4'!O24+'Game 5'!O24+'Game 6'!O24+'Game 7'!O24+'Game 8'!O24+'Game 9'!O24+'Game 10'!O24+'Game 11'!O24+'Game 12'!O24+'Game 13'!O24+'Game 14'!O24+'Game 15'!O24+'Game 16'!O24+'Game 17'!O24+'Game 18'!O24+'Game 19'!O24</f>
        <v>0</v>
      </c>
      <c r="P20" s="30">
        <f>+'Game 1'!P24+'Game 2'!P24+'Game 3'!P24+'Game 4'!P24+'Game 5'!P24+'Game 6'!P24+'Game 7'!P24+'Game 8'!P24+'Game 9'!P24+'Game 10'!P24+'Game 11'!P24+'Game 12'!P24+'Game 13'!P24+'Game 14'!P24+'Game 15'!P24+'Game 16'!P24+'Game 17'!P24+'Game 18'!P24+'Game 19'!P24</f>
        <v>2</v>
      </c>
      <c r="Q20" s="30">
        <f>+'Game 1'!Q24+'Game 2'!Q24+'Game 3'!Q24+'Game 4'!Q24+'Game 5'!Q24+'Game 6'!Q24+'Game 7'!Q24+'Game 8'!Q24+'Game 9'!Q24+'Game 10'!Q24+'Game 11'!Q24+'Game 12'!Q24+'Game 13'!Q24+'Game 14'!Q24+'Game 15'!Q24+'Game 16'!Q24+'Game 17'!Q24+'Game 18'!Q24+'Game 19'!Q24</f>
        <v>0</v>
      </c>
      <c r="R20" s="30">
        <f>+'Game 1'!R24+'Game 2'!R24+'Game 3'!R24+'Game 4'!R24+'Game 5'!R24+'Game 6'!R24+'Game 7'!R24+'Game 8'!R24+'Game 9'!R24+'Game 10'!R24+'Game 11'!R24+'Game 12'!R24+'Game 13'!R24+'Game 14'!R24+'Game 15'!R24+'Game 16'!R24+'Game 17'!R24+'Game 18'!R24+'Game 19'!R24</f>
        <v>0</v>
      </c>
      <c r="S20" s="30">
        <f>+'Game 1'!S24+'Game 2'!S24+'Game 3'!S24+'Game 4'!S24+'Game 5'!S24+'Game 6'!S24+'Game 7'!S24+'Game 8'!S24+'Game 9'!S24+'Game 10'!S24+'Game 11'!S24+'Game 12'!S24+'Game 13'!S24+'Game 14'!S24+'Game 15'!S24+'Game 16'!S24+'Game 17'!S24+'Game 18'!S24+'Game 19'!S24</f>
        <v>6</v>
      </c>
      <c r="T20" s="30">
        <f>+'Game 1'!T24+'Game 2'!T24+'Game 3'!T24+'Game 4'!T24+'Game 5'!T24+'Game 6'!T24+'Game 7'!T24+'Game 8'!T24+'Game 9'!T24+'Game 10'!T24+'Game 11'!T24+'Game 12'!T24+'Game 13'!T24+'Game 14'!T24+'Game 15'!T24+'Game 16'!T24+'Game 17'!T24+'Game 18'!T24+'Game 19'!T24</f>
        <v>0</v>
      </c>
      <c r="U20" s="30">
        <f>+'Game 1'!U24+'Game 2'!U24+'Game 3'!U24+'Game 4'!U24+'Game 5'!U24+'Game 6'!U24+'Game 7'!U24+'Game 8'!U24+'Game 9'!U24+'Game 10'!U24+'Game 11'!U24+'Game 12'!U24+'Game 13'!U24+'Game 14'!U24+'Game 15'!U24+'Game 16'!U24+'Game 17'!U24+'Game 18'!U24+'Game 19'!U24</f>
        <v>4</v>
      </c>
      <c r="V20" s="30">
        <f>+'Game 1'!V24+'Game 2'!V24+'Game 3'!V24+'Game 4'!V24+'Game 5'!V24+'Game 6'!V24+'Game 7'!V24+'Game 8'!V24+'Game 9'!V24+'Game 10'!V24+'Game 11'!V24+'Game 12'!V24+'Game 13'!V24+'Game 14'!V24+'Game 15'!V24+'Game 16'!V24+'Game 17'!V24+'Game 18'!V24+'Game 19'!V24</f>
        <v>3</v>
      </c>
      <c r="W20" s="31">
        <f>(I20+(2*J20)+(3*K20)+(4*L20))/F20</f>
        <v>0.15789473684210525</v>
      </c>
      <c r="X20" s="31">
        <f>(H20+M20+P20)/(F20+M20+P20+R20)</f>
        <v>0.30434782608695654</v>
      </c>
      <c r="Y20" s="31">
        <f>H20/F20</f>
        <v>0.15789473684210525</v>
      </c>
      <c r="AA20" s="16" t="s">
        <v>22</v>
      </c>
      <c r="AB20" s="7" t="s">
        <v>59</v>
      </c>
      <c r="AC20" s="2"/>
      <c r="AD20" s="16" t="s">
        <v>79</v>
      </c>
      <c r="AE20" s="7" t="s">
        <v>60</v>
      </c>
    </row>
    <row r="21" spans="1:37" ht="15.6" x14ac:dyDescent="0.3">
      <c r="A21" s="12">
        <v>15</v>
      </c>
      <c r="B21" s="70"/>
      <c r="C21" s="71" t="s">
        <v>123</v>
      </c>
      <c r="D21" s="30">
        <f>+'Game 1'!D17+'Game 2'!D17+'Game 3'!D17+'Game 4'!D17+'Game 5'!D17+'Game 6'!D17+'Game 7'!D17+'Game 8'!D17+'Game 9'!D17+'Game 10'!D17+'Game 11'!D17+'Game 12'!D17+'Game 13'!D17+'Game 14'!D17+'Game 15'!D17+'Game 16'!D17+'Game 17'!D17+'Game 18'!D17+'Game 19'!D17</f>
        <v>14</v>
      </c>
      <c r="E21" s="30">
        <f>+'Game 1'!E17+'Game 2'!E17+'Game 3'!E17+'Game 4'!E17+'Game 5'!E17+'Game 6'!E17+'Game 7'!E17+'Game 8'!E17+'Game 9'!E17+'Game 10'!E17+'Game 11'!E17+'Game 12'!E17+'Game 13'!E17+'Game 14'!E17+'Game 15'!E17+'Game 16'!E17+'Game 17'!E17+'Game 18'!E17+'Game 19'!E17</f>
        <v>38</v>
      </c>
      <c r="F21" s="30">
        <f>+'Game 1'!F17+'Game 2'!F17+'Game 3'!F17+'Game 4'!F17+'Game 5'!F17+'Game 6'!F17+'Game 7'!F17+'Game 8'!F17+'Game 9'!F17+'Game 10'!F17+'Game 11'!F17+'Game 12'!F17+'Game 13'!F17+'Game 14'!F17+'Game 15'!F17+'Game 16'!F17+'Game 17'!F17+'Game 18'!F17+'Game 19'!F17</f>
        <v>36</v>
      </c>
      <c r="G21" s="30">
        <f>+'Game 1'!G17+'Game 2'!G17+'Game 3'!G17+'Game 4'!G17+'Game 5'!G17+'Game 6'!G17+'Game 7'!G17+'Game 8'!G17+'Game 9'!G17+'Game 10'!G17+'Game 11'!G17+'Game 12'!G17+'Game 13'!G17+'Game 14'!G17+'Game 15'!G17+'Game 16'!G17+'Game 17'!G17+'Game 18'!G17+'Game 19'!G17</f>
        <v>8</v>
      </c>
      <c r="H21" s="30">
        <f>+'Game 1'!H17+'Game 2'!H17+'Game 3'!H17+'Game 4'!H17+'Game 5'!H17+'Game 6'!H17+'Game 7'!H17+'Game 8'!H17+'Game 9'!H17+'Game 10'!H17+'Game 11'!H17+'Game 12'!H17+'Game 13'!H17+'Game 14'!H17+'Game 15'!H17+'Game 16'!H17+'Game 17'!H17+'Game 18'!H17+'Game 19'!H17</f>
        <v>9</v>
      </c>
      <c r="I21" s="30">
        <f>+'Game 1'!I17+'Game 2'!I17+'Game 3'!I17+'Game 4'!I17+'Game 5'!I17+'Game 6'!I17+'Game 7'!I17+'Game 8'!I17+'Game 9'!I17+'Game 10'!I17+'Game 11'!I17+'Game 12'!I17+'Game 13'!I17+'Game 14'!I17+'Game 15'!I17+'Game 16'!I17+'Game 17'!I17+'Game 18'!I17+'Game 19'!I17</f>
        <v>8</v>
      </c>
      <c r="J21" s="30">
        <f>+'Game 1'!J17+'Game 2'!J17+'Game 3'!J17+'Game 4'!J17+'Game 5'!J17+'Game 6'!J17+'Game 7'!J17+'Game 8'!J17+'Game 9'!J17+'Game 10'!J17+'Game 11'!J17+'Game 12'!J17+'Game 13'!J17+'Game 14'!J17+'Game 15'!J17+'Game 16'!J17+'Game 17'!J17+'Game 18'!J17+'Game 19'!J17</f>
        <v>1</v>
      </c>
      <c r="K21" s="30">
        <f>+'Game 1'!K17+'Game 2'!K17+'Game 3'!K17+'Game 4'!K17+'Game 5'!K17+'Game 6'!K17+'Game 7'!K17+'Game 8'!K17+'Game 9'!K17+'Game 10'!K17+'Game 11'!K17+'Game 12'!K17+'Game 13'!K17+'Game 14'!K17+'Game 15'!K17+'Game 16'!K17+'Game 17'!K17+'Game 18'!K17+'Game 19'!K17</f>
        <v>0</v>
      </c>
      <c r="L21" s="30">
        <f>+'Game 1'!L17+'Game 2'!L17+'Game 3'!L17+'Game 4'!L17+'Game 5'!L17+'Game 6'!L17+'Game 7'!L17+'Game 8'!L17+'Game 9'!L17+'Game 10'!L17+'Game 11'!L17+'Game 12'!L17+'Game 13'!L17+'Game 14'!L17+'Game 15'!L17+'Game 16'!L17+'Game 17'!L17+'Game 18'!L17+'Game 19'!L17</f>
        <v>0</v>
      </c>
      <c r="M21" s="30">
        <f>+'Game 1'!M17+'Game 2'!M17+'Game 3'!M17+'Game 4'!M17+'Game 5'!M17+'Game 6'!M17+'Game 7'!M17+'Game 8'!M17+'Game 9'!M17+'Game 10'!M17+'Game 11'!M17+'Game 12'!M17+'Game 13'!M17+'Game 14'!M17+'Game 15'!M17+'Game 16'!M17+'Game 17'!M17+'Game 18'!M17+'Game 19'!M17</f>
        <v>2</v>
      </c>
      <c r="N21" s="30">
        <f>+'Game 1'!N17+'Game 2'!N17+'Game 3'!N17+'Game 4'!N17+'Game 5'!N17+'Game 6'!N17+'Game 7'!N17+'Game 8'!N17+'Game 9'!N17+'Game 10'!N17+'Game 11'!N17+'Game 12'!N17+'Game 13'!N17+'Game 14'!N17+'Game 15'!N17+'Game 16'!N17+'Game 17'!N17+'Game 18'!N17+'Game 19'!N17</f>
        <v>0</v>
      </c>
      <c r="O21" s="30">
        <f>+'Game 1'!O17+'Game 2'!O17+'Game 3'!O17+'Game 4'!O17+'Game 5'!O17+'Game 6'!O17+'Game 7'!O17+'Game 8'!O17+'Game 9'!O17+'Game 10'!O17+'Game 11'!O17+'Game 12'!O17+'Game 13'!O17+'Game 14'!O17+'Game 15'!O17+'Game 16'!O17+'Game 17'!O17+'Game 18'!O17+'Game 19'!O17</f>
        <v>0</v>
      </c>
      <c r="P21" s="30">
        <f>+'Game 1'!P17+'Game 2'!P17+'Game 3'!P17+'Game 4'!P17+'Game 5'!P17+'Game 6'!P17+'Game 7'!P17+'Game 8'!P17+'Game 9'!P17+'Game 10'!P17+'Game 11'!P17+'Game 12'!P17+'Game 13'!P17+'Game 14'!P17+'Game 15'!P17+'Game 16'!P17+'Game 17'!P17+'Game 18'!P17+'Game 19'!P17</f>
        <v>0</v>
      </c>
      <c r="Q21" s="30">
        <f>+'Game 1'!Q17+'Game 2'!Q17+'Game 3'!Q17+'Game 4'!Q17+'Game 5'!Q17+'Game 6'!Q17+'Game 7'!Q17+'Game 8'!Q17+'Game 9'!Q17+'Game 10'!Q17+'Game 11'!Q17+'Game 12'!Q17+'Game 13'!Q17+'Game 14'!Q17+'Game 15'!Q17+'Game 16'!Q17+'Game 17'!Q17+'Game 18'!Q17+'Game 19'!Q17</f>
        <v>0</v>
      </c>
      <c r="R21" s="30">
        <f>+'Game 1'!R17+'Game 2'!R17+'Game 3'!R17+'Game 4'!R17+'Game 5'!R17+'Game 6'!R17+'Game 7'!R17+'Game 8'!R17+'Game 9'!R17+'Game 10'!R17+'Game 11'!R17+'Game 12'!R17+'Game 13'!R17+'Game 14'!R17+'Game 15'!R17+'Game 16'!R17+'Game 17'!R17+'Game 18'!R17+'Game 19'!R17</f>
        <v>0</v>
      </c>
      <c r="S21" s="30">
        <f>+'Game 1'!S17+'Game 2'!S17+'Game 3'!S17+'Game 4'!S17+'Game 5'!S17+'Game 6'!S17+'Game 7'!S17+'Game 8'!S17+'Game 9'!S17+'Game 10'!S17+'Game 11'!S17+'Game 12'!S17+'Game 13'!S17+'Game 14'!S17+'Game 15'!S17+'Game 16'!S17+'Game 17'!S17+'Game 18'!S17+'Game 19'!S17</f>
        <v>10</v>
      </c>
      <c r="T21" s="30">
        <f>+'Game 1'!T17+'Game 2'!T17+'Game 3'!T17+'Game 4'!T17+'Game 5'!T17+'Game 6'!T17+'Game 7'!T17+'Game 8'!T17+'Game 9'!T17+'Game 10'!T17+'Game 11'!T17+'Game 12'!T17+'Game 13'!T17+'Game 14'!T17+'Game 15'!T17+'Game 16'!T17+'Game 17'!T17+'Game 18'!T17+'Game 19'!T17</f>
        <v>0</v>
      </c>
      <c r="U21" s="30">
        <f>+'Game 1'!U17+'Game 2'!U17+'Game 3'!U17+'Game 4'!U17+'Game 5'!U17+'Game 6'!U17+'Game 7'!U17+'Game 8'!U17+'Game 9'!U17+'Game 10'!U17+'Game 11'!U17+'Game 12'!U17+'Game 13'!U17+'Game 14'!U17+'Game 15'!U17+'Game 16'!U17+'Game 17'!U17+'Game 18'!U17+'Game 19'!U17</f>
        <v>4</v>
      </c>
      <c r="V21" s="30">
        <f>+'Game 1'!V17+'Game 2'!V17+'Game 3'!V17+'Game 4'!V17+'Game 5'!V17+'Game 6'!V17+'Game 7'!V17+'Game 8'!V17+'Game 9'!V17+'Game 10'!V17+'Game 11'!V17+'Game 12'!V17+'Game 13'!V17+'Game 14'!V17+'Game 15'!V17+'Game 16'!V17+'Game 17'!V17+'Game 18'!V17+'Game 19'!V17</f>
        <v>10</v>
      </c>
      <c r="W21" s="31">
        <f>(I21+(2*J21)+(3*K21)+(4*L21))/F21</f>
        <v>0.27777777777777779</v>
      </c>
      <c r="X21" s="31">
        <f>(H21+M21+P21)/(F21+M21+P21+R21)</f>
        <v>0.28947368421052633</v>
      </c>
      <c r="Y21" s="31">
        <f>H21/F21</f>
        <v>0.25</v>
      </c>
      <c r="AA21" s="16" t="s">
        <v>23</v>
      </c>
      <c r="AB21" s="7" t="s">
        <v>61</v>
      </c>
      <c r="AC21" s="2"/>
      <c r="AD21" s="16" t="s">
        <v>34</v>
      </c>
      <c r="AE21" s="7" t="s">
        <v>62</v>
      </c>
    </row>
    <row r="22" spans="1:37" ht="15.6" x14ac:dyDescent="0.3">
      <c r="A22" s="12">
        <v>16</v>
      </c>
      <c r="B22" s="70"/>
      <c r="C22" s="71" t="s">
        <v>149</v>
      </c>
      <c r="D22" s="30">
        <f>+'Game 1'!D28+'Game 2'!D28+'Game 3'!D28+'Game 4'!D28+'Game 5'!D28+'Game 6'!D28+'Game 7'!D28+'Game 8'!D28+'Game 9'!D28+'Game 10'!D28+'Game 11'!D28+'Game 12'!D28+'Game 13'!D28+'Game 14'!D28+'Game 15'!D28+'Game 16'!D28+'Game 17'!D28+'Game 18'!D28+'Game 19'!D28</f>
        <v>11</v>
      </c>
      <c r="E22" s="30">
        <f>+'Game 1'!E28+'Game 2'!E28+'Game 3'!E28+'Game 4'!E28+'Game 5'!E28+'Game 6'!E28+'Game 7'!E28+'Game 8'!E28+'Game 9'!E28+'Game 10'!E28+'Game 11'!E28+'Game 12'!E28+'Game 13'!E28+'Game 14'!E28+'Game 15'!E28+'Game 16'!E28+'Game 17'!E28+'Game 18'!E28+'Game 19'!E28</f>
        <v>27</v>
      </c>
      <c r="F22" s="30">
        <f>+'Game 1'!F28+'Game 2'!F28+'Game 3'!F28+'Game 4'!F28+'Game 5'!F28+'Game 6'!F28+'Game 7'!F28+'Game 8'!F28+'Game 9'!F28+'Game 10'!F28+'Game 11'!F28+'Game 12'!F28+'Game 13'!F28+'Game 14'!F28+'Game 15'!F28+'Game 16'!F28+'Game 17'!F28+'Game 18'!F28+'Game 19'!F28</f>
        <v>27</v>
      </c>
      <c r="G22" s="30">
        <f>+'Game 1'!G28+'Game 2'!G28+'Game 3'!G28+'Game 4'!G28+'Game 5'!G28+'Game 6'!G28+'Game 7'!G28+'Game 8'!G28+'Game 9'!G28+'Game 10'!G28+'Game 11'!G28+'Game 12'!G28+'Game 13'!G28+'Game 14'!G28+'Game 15'!G28+'Game 16'!G28+'Game 17'!G28+'Game 18'!G28+'Game 19'!G28</f>
        <v>4</v>
      </c>
      <c r="H22" s="30">
        <f>+'Game 1'!H28+'Game 2'!H28+'Game 3'!H28+'Game 4'!H28+'Game 5'!H28+'Game 6'!H28+'Game 7'!H28+'Game 8'!H28+'Game 9'!H28+'Game 10'!H28+'Game 11'!H28+'Game 12'!H28+'Game 13'!H28+'Game 14'!H28+'Game 15'!H28+'Game 16'!H28+'Game 17'!H28+'Game 18'!H28+'Game 19'!H28</f>
        <v>6</v>
      </c>
      <c r="I22" s="30">
        <f>+'Game 1'!I28+'Game 2'!I28+'Game 3'!I28+'Game 4'!I28+'Game 5'!I28+'Game 6'!I28+'Game 7'!I28+'Game 8'!I28+'Game 9'!I28+'Game 10'!I28+'Game 11'!I28+'Game 12'!I28+'Game 13'!I28+'Game 14'!I28+'Game 15'!I28+'Game 16'!I28+'Game 17'!I28+'Game 18'!I28+'Game 19'!I28</f>
        <v>2</v>
      </c>
      <c r="J22" s="30">
        <f>+'Game 1'!J28+'Game 2'!J28+'Game 3'!J28+'Game 4'!J28+'Game 5'!J28+'Game 6'!J28+'Game 7'!J28+'Game 8'!J28+'Game 9'!J28+'Game 10'!J28+'Game 11'!J28+'Game 12'!J28+'Game 13'!J28+'Game 14'!J28+'Game 15'!J28+'Game 16'!J28+'Game 17'!J28+'Game 18'!J28+'Game 19'!J28</f>
        <v>3</v>
      </c>
      <c r="K22" s="30">
        <f>+'Game 1'!K28+'Game 2'!K28+'Game 3'!K28+'Game 4'!K28+'Game 5'!K28+'Game 6'!K28+'Game 7'!K28+'Game 8'!K28+'Game 9'!K28+'Game 10'!K28+'Game 11'!K28+'Game 12'!K28+'Game 13'!K28+'Game 14'!K28+'Game 15'!K28+'Game 16'!K28+'Game 17'!K28+'Game 18'!K28+'Game 19'!K28</f>
        <v>0</v>
      </c>
      <c r="L22" s="30">
        <f>+'Game 1'!L28+'Game 2'!L28+'Game 3'!L28+'Game 4'!L28+'Game 5'!L28+'Game 6'!L28+'Game 7'!L28+'Game 8'!L28+'Game 9'!L28+'Game 10'!L28+'Game 11'!L28+'Game 12'!L28+'Game 13'!L28+'Game 14'!L28+'Game 15'!L28+'Game 16'!L28+'Game 17'!L28+'Game 18'!L28+'Game 19'!L28</f>
        <v>1</v>
      </c>
      <c r="M22" s="30">
        <f>+'Game 1'!M28+'Game 2'!M28+'Game 3'!M28+'Game 4'!M28+'Game 5'!M28+'Game 6'!M28+'Game 7'!M28+'Game 8'!M28+'Game 9'!M28+'Game 10'!M28+'Game 11'!M28+'Game 12'!M28+'Game 13'!M28+'Game 14'!M28+'Game 15'!M28+'Game 16'!M28+'Game 17'!M28+'Game 18'!M28+'Game 19'!M28</f>
        <v>0</v>
      </c>
      <c r="N22" s="30">
        <f>+'Game 1'!N28+'Game 2'!N28+'Game 3'!N28+'Game 4'!N28+'Game 5'!N28+'Game 6'!N28+'Game 7'!N28+'Game 8'!N28+'Game 9'!N28+'Game 10'!N28+'Game 11'!N28+'Game 12'!N28+'Game 13'!N28+'Game 14'!N28+'Game 15'!N28+'Game 16'!N28+'Game 17'!N28+'Game 18'!N28+'Game 19'!N28</f>
        <v>1</v>
      </c>
      <c r="O22" s="30">
        <f>+'Game 1'!O28+'Game 2'!O28+'Game 3'!O28+'Game 4'!O28+'Game 5'!O28+'Game 6'!O28+'Game 7'!O28+'Game 8'!O28+'Game 9'!O28+'Game 10'!O28+'Game 11'!O28+'Game 12'!O28+'Game 13'!O28+'Game 14'!O28+'Game 15'!O28+'Game 16'!O28+'Game 17'!O28+'Game 18'!O28+'Game 19'!O28</f>
        <v>0</v>
      </c>
      <c r="P22" s="30">
        <f>+'Game 1'!P28+'Game 2'!P28+'Game 3'!P28+'Game 4'!P28+'Game 5'!P28+'Game 6'!P28+'Game 7'!P28+'Game 8'!P28+'Game 9'!P28+'Game 10'!P28+'Game 11'!P28+'Game 12'!P28+'Game 13'!P28+'Game 14'!P28+'Game 15'!P28+'Game 16'!P28+'Game 17'!P28+'Game 18'!P28+'Game 19'!P28</f>
        <v>0</v>
      </c>
      <c r="Q22" s="30">
        <f>+'Game 1'!Q28+'Game 2'!Q28+'Game 3'!Q28+'Game 4'!Q28+'Game 5'!Q28+'Game 6'!Q28+'Game 7'!Q28+'Game 8'!Q28+'Game 9'!Q28+'Game 10'!Q28+'Game 11'!Q28+'Game 12'!Q28+'Game 13'!Q28+'Game 14'!Q28+'Game 15'!Q28+'Game 16'!Q28+'Game 17'!Q28+'Game 18'!Q28+'Game 19'!Q28</f>
        <v>0</v>
      </c>
      <c r="R22" s="30">
        <f>+'Game 1'!R28+'Game 2'!R28+'Game 3'!R28+'Game 4'!R28+'Game 5'!R28+'Game 6'!R28+'Game 7'!R28+'Game 8'!R28+'Game 9'!R28+'Game 10'!R28+'Game 11'!R28+'Game 12'!R28+'Game 13'!R28+'Game 14'!R28+'Game 15'!R28+'Game 16'!R28+'Game 17'!R28+'Game 18'!R28+'Game 19'!R28</f>
        <v>0</v>
      </c>
      <c r="S22" s="30">
        <f>+'Game 1'!S28+'Game 2'!S28+'Game 3'!S28+'Game 4'!S28+'Game 5'!S28+'Game 6'!S28+'Game 7'!S28+'Game 8'!S28+'Game 9'!S28+'Game 10'!S28+'Game 11'!S28+'Game 12'!S28+'Game 13'!S28+'Game 14'!S28+'Game 15'!S28+'Game 16'!S28+'Game 17'!S28+'Game 18'!S28+'Game 19'!S28</f>
        <v>10</v>
      </c>
      <c r="T22" s="30">
        <f>+'Game 1'!T28+'Game 2'!T28+'Game 3'!T28+'Game 4'!T28+'Game 5'!T28+'Game 6'!T28+'Game 7'!T28+'Game 8'!T28+'Game 9'!T28+'Game 10'!T28+'Game 11'!T28+'Game 12'!T28+'Game 13'!T28+'Game 14'!T28+'Game 15'!T28+'Game 16'!T28+'Game 17'!T28+'Game 18'!T28+'Game 19'!T28</f>
        <v>1</v>
      </c>
      <c r="U22" s="30">
        <f>+'Game 1'!U28+'Game 2'!U28+'Game 3'!U28+'Game 4'!U28+'Game 5'!U28+'Game 6'!U28+'Game 7'!U28+'Game 8'!U28+'Game 9'!U28+'Game 10'!U28+'Game 11'!U28+'Game 12'!U28+'Game 13'!U28+'Game 14'!U28+'Game 15'!U28+'Game 16'!U28+'Game 17'!U28+'Game 18'!U28+'Game 19'!U28</f>
        <v>6</v>
      </c>
      <c r="V22" s="30">
        <f>+'Game 1'!V28+'Game 2'!V28+'Game 3'!V28+'Game 4'!V28+'Game 5'!V28+'Game 6'!V28+'Game 7'!V28+'Game 8'!V28+'Game 9'!V28+'Game 10'!V28+'Game 11'!V28+'Game 12'!V28+'Game 13'!V28+'Game 14'!V28+'Game 15'!V28+'Game 16'!V28+'Game 17'!V28+'Game 18'!V28+'Game 19'!V28</f>
        <v>12</v>
      </c>
      <c r="W22" s="31">
        <f>(I22+(2*J22)+(3*K22)+(4*L22))/F22</f>
        <v>0.44444444444444442</v>
      </c>
      <c r="X22" s="31">
        <f>(H22+M22+P22)/(F22+M22+P22+R22)</f>
        <v>0.22222222222222221</v>
      </c>
      <c r="Y22" s="31">
        <f>H22/F22</f>
        <v>0.22222222222222221</v>
      </c>
      <c r="AA22" s="16" t="s">
        <v>104</v>
      </c>
      <c r="AB22" s="7" t="s">
        <v>106</v>
      </c>
      <c r="AC22" s="2"/>
      <c r="AD22" s="16" t="s">
        <v>35</v>
      </c>
      <c r="AE22" s="7" t="s">
        <v>63</v>
      </c>
    </row>
    <row r="23" spans="1:37" ht="15.6" x14ac:dyDescent="0.3">
      <c r="A23" s="12">
        <v>17</v>
      </c>
      <c r="B23" s="70"/>
      <c r="C23" s="71" t="s">
        <v>127</v>
      </c>
      <c r="D23" s="30">
        <f>+'Game 1'!D21+'Game 2'!D21+'Game 3'!D21+'Game 4'!D21+'Game 5'!D21+'Game 6'!D21+'Game 7'!D21+'Game 8'!D21+'Game 9'!D21+'Game 10'!D21+'Game 11'!D21+'Game 12'!D21+'Game 13'!D21+'Game 14'!D21+'Game 15'!D21+'Game 16'!D21+'Game 17'!D21+'Game 18'!D21+'Game 19'!D21</f>
        <v>9</v>
      </c>
      <c r="E23" s="30">
        <f>+'Game 1'!E21+'Game 2'!E21+'Game 3'!E21+'Game 4'!E21+'Game 5'!E21+'Game 6'!E21+'Game 7'!E21+'Game 8'!E21+'Game 9'!E21+'Game 10'!E21+'Game 11'!E21+'Game 12'!E21+'Game 13'!E21+'Game 14'!E21+'Game 15'!E21+'Game 16'!E21+'Game 17'!E21+'Game 18'!E21+'Game 19'!E21</f>
        <v>21</v>
      </c>
      <c r="F23" s="30">
        <f ca="1">+'Game 1'!F21+'Game 2'!F21+'Game 3'!F21+'Game 4'!F21+'Game 5'!F21+'Game 6'!F21+'Game 7'!F21+'Game 8'!F21+'Game 9'!F21+'Game 10'!F21+'Game 11'!F21+'Game 12'!F21+'Game 13'!F21+'Game 14'!F21+'Game 15'!F21+'Game 16'!F21+'Game 17'!F21+'Game 18'!F21+'Game 19'!F21</f>
        <v>19</v>
      </c>
      <c r="G23" s="30">
        <f>+'Game 1'!G21+'Game 2'!G21+'Game 3'!G21+'Game 4'!G21+'Game 5'!G21+'Game 6'!G21+'Game 7'!G21+'Game 8'!G21+'Game 9'!G21+'Game 10'!G21+'Game 11'!G21+'Game 12'!G21+'Game 13'!G21+'Game 14'!G21+'Game 15'!G21+'Game 16'!G21+'Game 17'!G21+'Game 18'!G21+'Game 19'!G21</f>
        <v>5</v>
      </c>
      <c r="H23" s="30">
        <f>+'Game 1'!H21+'Game 2'!H21+'Game 3'!H21+'Game 4'!H21+'Game 5'!H21+'Game 6'!H21+'Game 7'!H21+'Game 8'!H21+'Game 9'!H21+'Game 10'!H21+'Game 11'!H21+'Game 12'!H21+'Game 13'!H21+'Game 14'!H21+'Game 15'!H21+'Game 16'!H21+'Game 17'!H21+'Game 18'!H21+'Game 19'!H21</f>
        <v>6</v>
      </c>
      <c r="I23" s="30">
        <f>+'Game 1'!I21+'Game 2'!I21+'Game 3'!I21+'Game 4'!I21+'Game 5'!I21+'Game 6'!I21+'Game 7'!I21+'Game 8'!I21+'Game 9'!I21+'Game 10'!I21+'Game 11'!I21+'Game 12'!I21+'Game 13'!I21+'Game 14'!I21+'Game 15'!I21+'Game 16'!I21+'Game 17'!I21+'Game 18'!I21+'Game 19'!I21</f>
        <v>3</v>
      </c>
      <c r="J23" s="30">
        <f>+'Game 1'!J21+'Game 2'!J21+'Game 3'!J21+'Game 4'!J21+'Game 5'!J21+'Game 6'!J21+'Game 7'!J21+'Game 8'!J21+'Game 9'!J21+'Game 10'!J21+'Game 11'!J21+'Game 12'!J21+'Game 13'!J21+'Game 14'!J21+'Game 15'!J21+'Game 16'!J21+'Game 17'!J21+'Game 18'!J21+'Game 19'!J21</f>
        <v>3</v>
      </c>
      <c r="K23" s="30">
        <f>+'Game 1'!K21+'Game 2'!K21+'Game 3'!K21+'Game 4'!K21+'Game 5'!K21+'Game 6'!K21+'Game 7'!K21+'Game 8'!K21+'Game 9'!K21+'Game 10'!K21+'Game 11'!K21+'Game 12'!K21+'Game 13'!K21+'Game 14'!K21+'Game 15'!K21+'Game 16'!K21+'Game 17'!K21+'Game 18'!K21+'Game 19'!K21</f>
        <v>0</v>
      </c>
      <c r="L23" s="30">
        <f>+'Game 1'!L21+'Game 2'!L21+'Game 3'!L21+'Game 4'!L21+'Game 5'!L21+'Game 6'!L21+'Game 7'!L21+'Game 8'!L21+'Game 9'!L21+'Game 10'!L21+'Game 11'!L21+'Game 12'!L21+'Game 13'!L21+'Game 14'!L21+'Game 15'!L21+'Game 16'!L21+'Game 17'!L21+'Game 18'!L21+'Game 19'!L21</f>
        <v>0</v>
      </c>
      <c r="M23" s="30">
        <f>+'Game 1'!M21+'Game 2'!M21+'Game 3'!M21+'Game 4'!M21+'Game 5'!M21+'Game 6'!M21+'Game 7'!M21+'Game 8'!M21+'Game 9'!M21+'Game 10'!M21+'Game 11'!M21+'Game 12'!M21+'Game 13'!M21+'Game 14'!M21+'Game 15'!M21+'Game 16'!M21+'Game 17'!M21+'Game 18'!M21+'Game 19'!M21</f>
        <v>1</v>
      </c>
      <c r="N23" s="30">
        <f>+'Game 1'!N21+'Game 2'!N21+'Game 3'!N21+'Game 4'!N21+'Game 5'!N21+'Game 6'!N21+'Game 7'!N21+'Game 8'!N21+'Game 9'!N21+'Game 10'!N21+'Game 11'!N21+'Game 12'!N21+'Game 13'!N21+'Game 14'!N21+'Game 15'!N21+'Game 16'!N21+'Game 17'!N21+'Game 18'!N21+'Game 19'!N21</f>
        <v>0</v>
      </c>
      <c r="O23" s="30">
        <f>+'Game 1'!O21+'Game 2'!O21+'Game 3'!O21+'Game 4'!O21+'Game 5'!O21+'Game 6'!O21+'Game 7'!O21+'Game 8'!O21+'Game 9'!O21+'Game 10'!O21+'Game 11'!O21+'Game 12'!O21+'Game 13'!O21+'Game 14'!O21+'Game 15'!O21+'Game 16'!O21+'Game 17'!O21+'Game 18'!O21+'Game 19'!O21</f>
        <v>0</v>
      </c>
      <c r="P23" s="30">
        <f>+'Game 1'!P21+'Game 2'!P21+'Game 3'!P21+'Game 4'!P21+'Game 5'!P21+'Game 6'!P21+'Game 7'!P21+'Game 8'!P21+'Game 9'!P21+'Game 10'!P21+'Game 11'!P21+'Game 12'!P21+'Game 13'!P21+'Game 14'!P21+'Game 15'!P21+'Game 16'!P21+'Game 17'!P21+'Game 18'!P21+'Game 19'!P21</f>
        <v>0</v>
      </c>
      <c r="Q23" s="30">
        <f>+'Game 1'!Q21+'Game 2'!Q21+'Game 3'!Q21+'Game 4'!Q21+'Game 5'!Q21+'Game 6'!Q21+'Game 7'!Q21+'Game 8'!Q21+'Game 9'!Q21+'Game 10'!Q21+'Game 11'!Q21+'Game 12'!Q21+'Game 13'!Q21+'Game 14'!Q21+'Game 15'!Q21+'Game 16'!Q21+'Game 17'!Q21+'Game 18'!Q21+'Game 19'!Q21</f>
        <v>0</v>
      </c>
      <c r="R23" s="30">
        <f>+'Game 1'!R21+'Game 2'!R21+'Game 3'!R21+'Game 4'!R21+'Game 5'!R21+'Game 6'!R21+'Game 7'!R21+'Game 8'!R21+'Game 9'!R21+'Game 10'!R21+'Game 11'!R21+'Game 12'!R21+'Game 13'!R21+'Game 14'!R21+'Game 15'!R21+'Game 16'!R21+'Game 17'!R21+'Game 18'!R21+'Game 19'!R21</f>
        <v>0</v>
      </c>
      <c r="S23" s="30">
        <f>+'Game 1'!S21+'Game 2'!S21+'Game 3'!S21+'Game 4'!S21+'Game 5'!S21+'Game 6'!S21+'Game 7'!S21+'Game 8'!S21+'Game 9'!S21+'Game 10'!S21+'Game 11'!S21+'Game 12'!S21+'Game 13'!S21+'Game 14'!S21+'Game 15'!S21+'Game 16'!S21+'Game 17'!S21+'Game 18'!S21+'Game 19'!S21</f>
        <v>7</v>
      </c>
      <c r="T23" s="30">
        <f>+'Game 1'!T21+'Game 2'!T21+'Game 3'!T21+'Game 4'!T21+'Game 5'!T21+'Game 6'!T21+'Game 7'!T21+'Game 8'!T21+'Game 9'!T21+'Game 10'!T21+'Game 11'!T21+'Game 12'!T21+'Game 13'!T21+'Game 14'!T21+'Game 15'!T21+'Game 16'!T21+'Game 17'!T21+'Game 18'!T21+'Game 19'!T21</f>
        <v>0</v>
      </c>
      <c r="U23" s="30">
        <f>+'Game 1'!U21+'Game 2'!U21+'Game 3'!U21+'Game 4'!U21+'Game 5'!U21+'Game 6'!U21+'Game 7'!U21+'Game 8'!U21+'Game 9'!U21+'Game 10'!U21+'Game 11'!U21+'Game 12'!U21+'Game 13'!U21+'Game 14'!U21+'Game 15'!U21+'Game 16'!U21+'Game 17'!U21+'Game 18'!U21+'Game 19'!U21</f>
        <v>3</v>
      </c>
      <c r="V23" s="30">
        <f>+'Game 1'!V21+'Game 2'!V21+'Game 3'!V21+'Game 4'!V21+'Game 5'!V21+'Game 6'!V21+'Game 7'!V21+'Game 8'!V21+'Game 9'!V21+'Game 10'!V21+'Game 11'!V21+'Game 12'!V21+'Game 13'!V21+'Game 14'!V21+'Game 15'!V21+'Game 16'!V21+'Game 17'!V21+'Game 18'!V21+'Game 19'!V21</f>
        <v>9</v>
      </c>
      <c r="W23" s="31">
        <f ca="1">(I23+(2*J23)+(3*K23)+(4*L23))/F23</f>
        <v>0.15789473684210525</v>
      </c>
      <c r="X23" s="31">
        <f ca="1">(H23+M23+P23)/(F23+M23+P23+R23)</f>
        <v>0.15</v>
      </c>
      <c r="Y23" s="31">
        <f ca="1">H23/F23</f>
        <v>0.10526315789473684</v>
      </c>
      <c r="AA23" s="16" t="s">
        <v>105</v>
      </c>
      <c r="AB23" s="7" t="s">
        <v>107</v>
      </c>
      <c r="AC23" s="2"/>
      <c r="AD23" s="16" t="s">
        <v>65</v>
      </c>
      <c r="AE23" s="7" t="s">
        <v>66</v>
      </c>
    </row>
    <row r="24" spans="1:37" ht="15.6" x14ac:dyDescent="0.3">
      <c r="A24" s="12">
        <v>18</v>
      </c>
      <c r="B24" s="70"/>
      <c r="C24" s="71" t="s">
        <v>133</v>
      </c>
      <c r="D24" s="30">
        <f>+'Game 1'!D27+'Game 2'!D27+'Game 3'!D27+'Game 4'!D27+'Game 5'!D27+'Game 6'!D27+'Game 7'!D27+'Game 8'!D27+'Game 9'!D27+'Game 10'!D27+'Game 11'!D27+'Game 12'!D27+'Game 13'!D27+'Game 14'!D27+'Game 15'!D27+'Game 16'!D27+'Game 17'!D27+'Game 18'!D27+'Game 19'!D27</f>
        <v>1</v>
      </c>
      <c r="E24" s="30">
        <f>+'Game 1'!E27+'Game 2'!E27+'Game 3'!E27+'Game 4'!E27+'Game 5'!E27+'Game 6'!E27+'Game 7'!E27+'Game 8'!E27+'Game 9'!E27+'Game 10'!E27+'Game 11'!E27+'Game 12'!E27+'Game 13'!E27+'Game 14'!E27+'Game 15'!E27+'Game 16'!E27+'Game 17'!E27+'Game 18'!E27+'Game 19'!E27</f>
        <v>3</v>
      </c>
      <c r="F24" s="30">
        <f>+'Game 1'!F27+'Game 2'!F27+'Game 3'!F27+'Game 4'!F27+'Game 5'!F27+'Game 6'!F27+'Game 7'!F27+'Game 8'!F27+'Game 9'!F27+'Game 10'!F27+'Game 11'!F27+'Game 12'!F27+'Game 13'!F27+'Game 14'!F27+'Game 15'!F27+'Game 16'!F27+'Game 17'!F27+'Game 18'!F27+'Game 19'!F27</f>
        <v>3</v>
      </c>
      <c r="G24" s="30">
        <f>+'Game 1'!G27+'Game 2'!G27+'Game 3'!G27+'Game 4'!G27+'Game 5'!G27+'Game 6'!G27+'Game 7'!G27+'Game 8'!G27+'Game 9'!G27+'Game 10'!G27+'Game 11'!G27+'Game 12'!G27+'Game 13'!G27+'Game 14'!G27+'Game 15'!G27+'Game 16'!G27+'Game 17'!G27+'Game 18'!G27+'Game 19'!G27</f>
        <v>0</v>
      </c>
      <c r="H24" s="30">
        <f>+'Game 1'!H27+'Game 2'!H27+'Game 3'!H27+'Game 4'!H27+'Game 5'!H27+'Game 6'!H27+'Game 7'!H27+'Game 8'!H27+'Game 9'!H27+'Game 10'!H27+'Game 11'!H27+'Game 12'!H27+'Game 13'!H27+'Game 14'!H27+'Game 15'!H27+'Game 16'!H27+'Game 17'!H27+'Game 18'!H27+'Game 19'!H27</f>
        <v>0</v>
      </c>
      <c r="I24" s="30">
        <f>+'Game 1'!I27+'Game 2'!I27+'Game 3'!I27+'Game 4'!I27+'Game 5'!I27+'Game 6'!I27+'Game 7'!I27+'Game 8'!I27+'Game 9'!I27+'Game 10'!I27+'Game 11'!I27+'Game 12'!I27+'Game 13'!I27+'Game 14'!I27+'Game 15'!I27+'Game 16'!I27+'Game 17'!I27+'Game 18'!I27+'Game 19'!I27</f>
        <v>0</v>
      </c>
      <c r="J24" s="30">
        <f>+'Game 1'!J27+'Game 2'!J27+'Game 3'!J27+'Game 4'!J27+'Game 5'!J27+'Game 6'!J27+'Game 7'!J27+'Game 8'!J27+'Game 9'!J27+'Game 10'!J27+'Game 11'!J27+'Game 12'!J27+'Game 13'!J27+'Game 14'!J27+'Game 15'!J27+'Game 16'!J27+'Game 17'!J27+'Game 18'!J27+'Game 19'!J27</f>
        <v>0</v>
      </c>
      <c r="K24" s="30">
        <f>+'Game 1'!K27+'Game 2'!K27+'Game 3'!K27+'Game 4'!K27+'Game 5'!K27+'Game 6'!K27+'Game 7'!K27+'Game 8'!K27+'Game 9'!K27+'Game 10'!K27+'Game 11'!K27+'Game 12'!K27+'Game 13'!K27+'Game 14'!K27+'Game 15'!K27+'Game 16'!K27+'Game 17'!K27+'Game 18'!K27+'Game 19'!K27</f>
        <v>0</v>
      </c>
      <c r="L24" s="30">
        <f>+'Game 1'!L27+'Game 2'!L27+'Game 3'!L27+'Game 4'!L27+'Game 5'!L27+'Game 6'!L27+'Game 7'!L27+'Game 8'!L27+'Game 9'!L27+'Game 10'!L27+'Game 11'!L27+'Game 12'!L27+'Game 13'!L27+'Game 14'!L27+'Game 15'!L27+'Game 16'!L27+'Game 17'!L27+'Game 18'!L27+'Game 19'!L27</f>
        <v>0</v>
      </c>
      <c r="M24" s="30">
        <f>+'Game 1'!M27+'Game 2'!M27+'Game 3'!M27+'Game 4'!M27+'Game 5'!M27+'Game 6'!M27+'Game 7'!M27+'Game 8'!M27+'Game 9'!M27+'Game 10'!M27+'Game 11'!M27+'Game 12'!M27+'Game 13'!M27+'Game 14'!M27+'Game 15'!M27+'Game 16'!M27+'Game 17'!M27+'Game 18'!M27+'Game 19'!M27</f>
        <v>0</v>
      </c>
      <c r="N24" s="30">
        <f>+'Game 1'!N27+'Game 2'!N27+'Game 3'!N27+'Game 4'!N27+'Game 5'!N27+'Game 6'!N27+'Game 7'!N27+'Game 8'!N27+'Game 9'!N27+'Game 10'!N27+'Game 11'!N27+'Game 12'!N27+'Game 13'!N27+'Game 14'!N27+'Game 15'!N27+'Game 16'!N27+'Game 17'!N27+'Game 18'!N27+'Game 19'!N27</f>
        <v>0</v>
      </c>
      <c r="O24" s="30">
        <f>+'Game 1'!O27+'Game 2'!O27+'Game 3'!O27+'Game 4'!O27+'Game 5'!O27+'Game 6'!O27+'Game 7'!O27+'Game 8'!O27+'Game 9'!O27+'Game 10'!O27+'Game 11'!O27+'Game 12'!O27+'Game 13'!O27+'Game 14'!O27+'Game 15'!O27+'Game 16'!O27+'Game 17'!O27+'Game 18'!O27+'Game 19'!O27</f>
        <v>0</v>
      </c>
      <c r="P24" s="30">
        <f>+'Game 1'!P27+'Game 2'!P27+'Game 3'!P27+'Game 4'!P27+'Game 5'!P27+'Game 6'!P27+'Game 7'!P27+'Game 8'!P27+'Game 9'!P27+'Game 10'!P27+'Game 11'!P27+'Game 12'!P27+'Game 13'!P27+'Game 14'!P27+'Game 15'!P27+'Game 16'!P27+'Game 17'!P27+'Game 18'!P27+'Game 19'!P27</f>
        <v>0</v>
      </c>
      <c r="Q24" s="30">
        <f>+'Game 1'!Q27+'Game 2'!Q27+'Game 3'!Q27+'Game 4'!Q27+'Game 5'!Q27+'Game 6'!Q27+'Game 7'!Q27+'Game 8'!Q27+'Game 9'!Q27+'Game 10'!Q27+'Game 11'!Q27+'Game 12'!Q27+'Game 13'!Q27+'Game 14'!Q27+'Game 15'!Q27+'Game 16'!Q27+'Game 17'!Q27+'Game 18'!Q27+'Game 19'!Q27</f>
        <v>0</v>
      </c>
      <c r="R24" s="30">
        <f>+'Game 1'!R27+'Game 2'!R27+'Game 3'!R27+'Game 4'!R27+'Game 5'!R27+'Game 6'!R27+'Game 7'!R27+'Game 8'!R27+'Game 9'!R27+'Game 10'!R27+'Game 11'!R27+'Game 12'!R27+'Game 13'!R27+'Game 14'!R27+'Game 15'!R27+'Game 16'!R27+'Game 17'!R27+'Game 18'!R27+'Game 19'!R27</f>
        <v>0</v>
      </c>
      <c r="S24" s="30">
        <f>+'Game 1'!S27+'Game 2'!S27+'Game 3'!S27+'Game 4'!S27+'Game 5'!S27+'Game 6'!S27+'Game 7'!S27+'Game 8'!S27+'Game 9'!S27+'Game 10'!S27+'Game 11'!S27+'Game 12'!S27+'Game 13'!S27+'Game 14'!S27+'Game 15'!S27+'Game 16'!S27+'Game 17'!S27+'Game 18'!S27+'Game 19'!S27</f>
        <v>2</v>
      </c>
      <c r="T24" s="30">
        <f>+'Game 1'!T27+'Game 2'!T27+'Game 3'!T27+'Game 4'!T27+'Game 5'!T27+'Game 6'!T27+'Game 7'!T27+'Game 8'!T27+'Game 9'!T27+'Game 10'!T27+'Game 11'!T27+'Game 12'!T27+'Game 13'!T27+'Game 14'!T27+'Game 15'!T27+'Game 16'!T27+'Game 17'!T27+'Game 18'!T27+'Game 19'!T27</f>
        <v>0</v>
      </c>
      <c r="U24" s="30">
        <f>+'Game 1'!U27+'Game 2'!U27+'Game 3'!U27+'Game 4'!U27+'Game 5'!U27+'Game 6'!U27+'Game 7'!U27+'Game 8'!U27+'Game 9'!U27+'Game 10'!U27+'Game 11'!U27+'Game 12'!U27+'Game 13'!U27+'Game 14'!U27+'Game 15'!U27+'Game 16'!U27+'Game 17'!U27+'Game 18'!U27+'Game 19'!U27</f>
        <v>0</v>
      </c>
      <c r="V24" s="42">
        <f>+'Game 1'!V27+'Game 2'!V27+'Game 3'!V27+'Game 4'!V27+'Game 5'!V27+'Game 6'!V27+'Game 7'!V27+'Game 8'!V27+'Game 9'!V27+'Game 10'!V27+'Game 11'!V27+'Game 12'!V27+'Game 13'!V27+'Game 14'!V27+'Game 15'!V27+'Game 16'!V27+'Game 17'!V27+'Game 18'!V27+'Game 19'!V27</f>
        <v>0</v>
      </c>
      <c r="W24" s="31">
        <f>(I24+(2*J24)+(3*K24)+(4*L24))/F24</f>
        <v>0</v>
      </c>
      <c r="X24" s="31">
        <f>(H24+M24+P24)/(F24+M24+P24+R24)</f>
        <v>0</v>
      </c>
      <c r="Y24" s="31">
        <f>H24/F24</f>
        <v>0</v>
      </c>
      <c r="AA24" s="16" t="s">
        <v>79</v>
      </c>
      <c r="AB24" s="7" t="s">
        <v>64</v>
      </c>
      <c r="AC24" s="2"/>
      <c r="AD24" s="16" t="s">
        <v>68</v>
      </c>
      <c r="AE24" s="7" t="s">
        <v>69</v>
      </c>
    </row>
    <row r="25" spans="1:37" ht="15.6" x14ac:dyDescent="0.3">
      <c r="A25" s="12">
        <v>19</v>
      </c>
      <c r="B25" s="70"/>
      <c r="C25" s="7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1"/>
      <c r="Y25" s="31"/>
      <c r="AA25" s="16" t="s">
        <v>25</v>
      </c>
      <c r="AB25" s="7" t="s">
        <v>67</v>
      </c>
      <c r="AC25" s="2"/>
      <c r="AD25" s="16" t="s">
        <v>36</v>
      </c>
      <c r="AE25" s="7" t="s">
        <v>71</v>
      </c>
    </row>
    <row r="26" spans="1:37" ht="15.6" x14ac:dyDescent="0.3">
      <c r="A26" s="12">
        <v>20</v>
      </c>
      <c r="B26" s="70"/>
      <c r="C26" s="7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31"/>
      <c r="Y26" s="31"/>
      <c r="AA26" s="16" t="s">
        <v>26</v>
      </c>
      <c r="AB26" s="7" t="s">
        <v>70</v>
      </c>
      <c r="AC26" s="2"/>
      <c r="AD26" s="16" t="s">
        <v>37</v>
      </c>
      <c r="AE26" s="7" t="s">
        <v>74</v>
      </c>
    </row>
    <row r="27" spans="1:37" ht="15.6" x14ac:dyDescent="0.3">
      <c r="A27" s="12"/>
      <c r="B27" s="37"/>
      <c r="C27" s="7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AA27" s="16" t="s">
        <v>72</v>
      </c>
      <c r="AB27" s="7" t="s">
        <v>73</v>
      </c>
      <c r="AC27" s="48"/>
      <c r="AD27" s="52"/>
      <c r="AE27" s="48"/>
    </row>
    <row r="28" spans="1:37" ht="15.6" x14ac:dyDescent="0.3">
      <c r="A28" s="12"/>
      <c r="B28" s="15"/>
      <c r="C28" s="59" t="s">
        <v>96</v>
      </c>
      <c r="D28" s="65"/>
      <c r="E28" s="65">
        <f t="shared" ref="E28:V28" si="0">SUM(E7:E27)</f>
        <v>546</v>
      </c>
      <c r="F28" s="65">
        <f t="shared" ca="1" si="0"/>
        <v>434</v>
      </c>
      <c r="G28" s="65">
        <f t="shared" si="0"/>
        <v>134</v>
      </c>
      <c r="H28" s="65">
        <f t="shared" si="0"/>
        <v>190</v>
      </c>
      <c r="I28" s="65">
        <f t="shared" si="0"/>
        <v>118</v>
      </c>
      <c r="J28" s="65">
        <f t="shared" si="0"/>
        <v>37</v>
      </c>
      <c r="K28" s="65">
        <f t="shared" si="0"/>
        <v>14</v>
      </c>
      <c r="L28" s="65">
        <f t="shared" si="0"/>
        <v>21</v>
      </c>
      <c r="M28" s="65">
        <f t="shared" si="0"/>
        <v>49</v>
      </c>
      <c r="N28" s="65">
        <f t="shared" si="0"/>
        <v>1</v>
      </c>
      <c r="O28" s="65">
        <f t="shared" si="0"/>
        <v>5</v>
      </c>
      <c r="P28" s="65">
        <f t="shared" si="0"/>
        <v>7</v>
      </c>
      <c r="Q28" s="65">
        <f t="shared" si="0"/>
        <v>1</v>
      </c>
      <c r="R28" s="65">
        <f t="shared" ref="R28" si="1">SUM(R7:R27)</f>
        <v>5</v>
      </c>
      <c r="S28" s="65">
        <f t="shared" si="0"/>
        <v>99</v>
      </c>
      <c r="T28" s="65">
        <f t="shared" si="0"/>
        <v>12</v>
      </c>
      <c r="U28" s="65">
        <f t="shared" si="0"/>
        <v>130</v>
      </c>
      <c r="V28" s="65">
        <f t="shared" si="0"/>
        <v>318</v>
      </c>
      <c r="W28" s="63">
        <f ca="1">(I28+(2*J28)+(3*K28)+(4*L28))/F28</f>
        <v>0.67972350230414746</v>
      </c>
      <c r="X28" s="63">
        <f ca="1">(H28+M28+P28)/(F28+M28+P28+R28)</f>
        <v>0.4613821138211382</v>
      </c>
      <c r="Y28" s="63">
        <f ca="1">H28/F28</f>
        <v>0.4009216589861751</v>
      </c>
      <c r="AA28" s="16" t="s">
        <v>75</v>
      </c>
      <c r="AB28" s="7" t="s">
        <v>76</v>
      </c>
      <c r="AC28" s="48"/>
      <c r="AD28" s="52"/>
      <c r="AE28" s="48"/>
    </row>
    <row r="29" spans="1:37" ht="15.6" x14ac:dyDescent="0.3">
      <c r="A29" s="12"/>
      <c r="B29" s="10" t="s">
        <v>27</v>
      </c>
      <c r="C29" s="13"/>
      <c r="D29" s="13"/>
      <c r="E29" s="13"/>
      <c r="F29" s="13"/>
      <c r="G29" s="13"/>
      <c r="H29" s="13" t="s">
        <v>28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Z29" s="51"/>
      <c r="AA29" s="16" t="s">
        <v>77</v>
      </c>
      <c r="AB29" s="7" t="s">
        <v>78</v>
      </c>
      <c r="AC29" s="53"/>
      <c r="AD29" s="53"/>
      <c r="AE29" s="53"/>
    </row>
    <row r="30" spans="1:37" ht="13.8" x14ac:dyDescent="0.25">
      <c r="A30" s="12"/>
      <c r="B30" s="15" t="s">
        <v>11</v>
      </c>
      <c r="C30" s="15" t="s">
        <v>29</v>
      </c>
      <c r="D30" s="15" t="s">
        <v>117</v>
      </c>
      <c r="E30" s="15" t="s">
        <v>30</v>
      </c>
      <c r="F30" s="15" t="s">
        <v>14</v>
      </c>
      <c r="G30" s="15" t="s">
        <v>31</v>
      </c>
      <c r="H30" s="15" t="s">
        <v>32</v>
      </c>
      <c r="I30" s="15" t="s">
        <v>15</v>
      </c>
      <c r="J30" s="15" t="s">
        <v>19</v>
      </c>
      <c r="K30" s="15" t="s">
        <v>20</v>
      </c>
      <c r="L30" s="15" t="s">
        <v>33</v>
      </c>
      <c r="M30" s="15" t="s">
        <v>115</v>
      </c>
      <c r="N30" s="15" t="s">
        <v>79</v>
      </c>
      <c r="O30" s="15" t="s">
        <v>34</v>
      </c>
      <c r="P30" s="15" t="s">
        <v>35</v>
      </c>
      <c r="Q30" s="15" t="s">
        <v>36</v>
      </c>
      <c r="R30" s="15" t="s">
        <v>37</v>
      </c>
      <c r="S30" s="15" t="s">
        <v>65</v>
      </c>
      <c r="T30" s="15" t="s">
        <v>68</v>
      </c>
      <c r="U30" s="28"/>
    </row>
    <row r="31" spans="1:37" ht="15.75" customHeight="1" x14ac:dyDescent="0.25">
      <c r="A31" s="12">
        <v>1</v>
      </c>
      <c r="B31" s="70"/>
      <c r="C31" s="71" t="s">
        <v>120</v>
      </c>
      <c r="D31" s="30">
        <f>+'Game 1'!D35+'Game 2'!D35+'Game 3'!D35+'Game 4'!D35+'Game 5'!D35+'Game 6'!D35+'Game 7'!D35+'Game 8'!D35+'Game 9'!D35+'Game 10'!D35+'Game 11'!D35+'Game 12'!D35+'Game 13'!D35+'Game 14'!D35+'Game 15'!D35+'Game 16'!D35+'Game 17'!D35+'Game 18'!D35+'Game 19'!D35</f>
        <v>12</v>
      </c>
      <c r="E31" s="34">
        <f>+'Game 1'!E35+'Game 2'!E35+'Game 3'!E35+'Game 4'!E35+'Game 5'!E35+'Game 6'!E35+'Game 7'!E35+'Game 8'!E35+'Game 9'!E35+'Game 10'!E35+'Game 11'!E35+'Game 12'!E35+'Game 13'!E35+'Game 14'!E35+'Game 15'!E35+'Game 16'!E35+'Game 17'!E35+'Game 18'!E35+'Game 19'!E35</f>
        <v>65.099999999999994</v>
      </c>
      <c r="F31" s="30">
        <f>+'Game 1'!F35+'Game 2'!F35+'Game 3'!F35+'Game 4'!F35+'Game 5'!F35+'Game 6'!F35+'Game 7'!F35+'Game 8'!F35+'Game 9'!F35+'Game 10'!F35+'Game 11'!F35+'Game 12'!F35+'Game 13'!F35+'Game 14'!F35+'Game 15'!F35+'Game 16'!F35+'Game 17'!F35+'Game 18'!F35+'Game 19'!F35</f>
        <v>52</v>
      </c>
      <c r="G31" s="30">
        <f>+'Game 1'!G35+'Game 2'!G35+'Game 3'!G35+'Game 4'!G35+'Game 5'!G35+'Game 6'!G35+'Game 7'!G35+'Game 8'!G35+'Game 9'!G35+'Game 10'!G35+'Game 11'!G35+'Game 12'!G35+'Game 13'!G35+'Game 14'!G35+'Game 15'!G35+'Game 16'!G35+'Game 17'!G35+'Game 18'!G35+'Game 19'!G35</f>
        <v>43</v>
      </c>
      <c r="H31" s="30">
        <f>+'Game 1'!H35+'Game 2'!H35+'Game 3'!H35+'Game 4'!H35+'Game 5'!H35+'Game 6'!H35+'Game 7'!H35+'Game 8'!H35+'Game 9'!H35+'Game 10'!H35+'Game 11'!H35+'Game 12'!H35+'Game 13'!H35+'Game 14'!H35+'Game 15'!H35+'Game 16'!H35+'Game 17'!H35+'Game 18'!H35+'Game 19'!H35</f>
        <v>293</v>
      </c>
      <c r="I31" s="30">
        <f>+'Game 1'!I35+'Game 2'!I35+'Game 3'!I35+'Game 4'!I35+'Game 5'!I35+'Game 6'!I35+'Game 7'!I35+'Game 8'!I35+'Game 9'!I35+'Game 10'!I35+'Game 11'!I35+'Game 12'!I35+'Game 13'!I35+'Game 14'!I35+'Game 15'!I35+'Game 16'!I35+'Game 17'!I35+'Game 18'!I35+'Game 19'!I35</f>
        <v>72</v>
      </c>
      <c r="J31" s="30">
        <f>+'Game 1'!J35+'Game 2'!J35+'Game 3'!J35+'Game 4'!J35+'Game 5'!J35+'Game 6'!J35+'Game 7'!J35+'Game 8'!J35+'Game 9'!J35+'Game 10'!J35+'Game 11'!J35+'Game 12'!J35+'Game 13'!J35+'Game 14'!J35+'Game 15'!J35+'Game 16'!J35+'Game 17'!J35+'Game 18'!J35+'Game 19'!J35</f>
        <v>3</v>
      </c>
      <c r="K31" s="30">
        <f>+'Game 1'!K35+'Game 2'!K35+'Game 3'!K35+'Game 4'!K35+'Game 5'!K35+'Game 6'!K35+'Game 7'!K35+'Game 8'!K35+'Game 9'!K35+'Game 10'!K35+'Game 11'!K35+'Game 12'!K35+'Game 13'!K35+'Game 14'!K35+'Game 15'!K35+'Game 16'!K35+'Game 17'!K35+'Game 18'!K35+'Game 19'!K35</f>
        <v>26</v>
      </c>
      <c r="L31" s="30">
        <f>+'Game 1'!L35+'Game 2'!L35+'Game 3'!L35+'Game 4'!L35+'Game 5'!L35+'Game 6'!L35+'Game 7'!L35+'Game 8'!L35+'Game 9'!L35+'Game 10'!L35+'Game 11'!L35+'Game 12'!L35+'Game 13'!L35+'Game 14'!L35+'Game 15'!L35+'Game 16'!L35+'Game 17'!L35+'Game 18'!L35+'Game 19'!L35</f>
        <v>2</v>
      </c>
      <c r="M31" s="30">
        <f>+'Game 1'!M35+'Game 2'!M35+'Game 3'!M35+'Game 4'!M35+'Game 5'!M35+'Game 6'!M35+'Game 7'!M35+'Game 8'!M35+'Game 9'!M35+'Game 10'!M35+'Game 11'!M35+'Game 12'!M35+'Game 13'!M35+'Game 14'!M35+'Game 15'!M35+'Game 16'!M35+'Game 17'!M35+'Game 18'!M35+'Game 19'!M35</f>
        <v>0</v>
      </c>
      <c r="N31" s="30">
        <f>+'Game 1'!N35+'Game 2'!N35+'Game 3'!N35+'Game 4'!N35+'Game 5'!N35+'Game 6'!N35+'Game 7'!N35+'Game 8'!N35+'Game 9'!N35+'Game 10'!N35+'Game 11'!N35+'Game 12'!N35+'Game 13'!N35+'Game 14'!N35+'Game 15'!N35+'Game 16'!N35+'Game 17'!N35+'Game 18'!N35+'Game 19'!N35</f>
        <v>66</v>
      </c>
      <c r="O31" s="30">
        <f>+'Game 1'!O35+'Game 2'!O35+'Game 3'!O35+'Game 4'!O35+'Game 5'!O35+'Game 6'!O35+'Game 7'!O35+'Game 8'!O35+'Game 9'!O35+'Game 10'!O35+'Game 11'!O35+'Game 12'!O35+'Game 13'!O35+'Game 14'!O35+'Game 15'!O35+'Game 16'!O35+'Game 17'!O35+'Game 18'!O35+'Game 19'!O35</f>
        <v>5</v>
      </c>
      <c r="P31" s="30">
        <f>+'Game 1'!P35+'Game 2'!P35+'Game 3'!P35+'Game 4'!P35+'Game 5'!P35+'Game 6'!P35+'Game 7'!P35+'Game 8'!P35+'Game 9'!P35+'Game 10'!P35+'Game 11'!P35+'Game 12'!P35+'Game 13'!P35+'Game 14'!P35+'Game 15'!P35+'Game 16'!P35+'Game 17'!P35+'Game 18'!P35+'Game 19'!P35</f>
        <v>6</v>
      </c>
      <c r="Q31" s="30">
        <f>+'Game 1'!Q35+'Game 2'!Q35+'Game 3'!Q35+'Game 4'!Q35+'Game 5'!Q35+'Game 6'!Q35+'Game 7'!Q35+'Game 8'!Q35+'Game 9'!Q35+'Game 10'!Q35+'Game 11'!Q35+'Game 12'!Q35+'Game 13'!Q35+'Game 14'!Q35+'Game 15'!Q35+'Game 16'!Q35+'Game 17'!Q35+'Game 18'!Q35+'Game 19'!Q35</f>
        <v>7</v>
      </c>
      <c r="R31" s="30">
        <f>+'Game 1'!R35+'Game 2'!R35+'Game 3'!R35+'Game 4'!R35+'Game 5'!R35+'Game 6'!R35+'Game 7'!R35+'Game 8'!R35+'Game 9'!R35+'Game 10'!R35+'Game 11'!R35+'Game 12'!R35+'Game 13'!R35+'Game 14'!R35+'Game 15'!R35+'Game 16'!R35+'Game 17'!R35+'Game 18'!R35+'Game 19'!R35</f>
        <v>0</v>
      </c>
      <c r="S31" s="31">
        <f>I31/(H31-K31-L31-M31)</f>
        <v>0.27169811320754716</v>
      </c>
      <c r="T31" s="36">
        <f t="shared" ref="T31:T37" si="2">G31/E31*7</f>
        <v>4.623655913978495</v>
      </c>
      <c r="U31" s="28"/>
    </row>
    <row r="32" spans="1:37" ht="15.75" customHeight="1" x14ac:dyDescent="0.25">
      <c r="A32" s="12">
        <v>2</v>
      </c>
      <c r="B32" s="70"/>
      <c r="C32" s="71" t="s">
        <v>125</v>
      </c>
      <c r="D32" s="30">
        <f>+'Game 1'!D36+'Game 2'!D36+'Game 3'!D36+'Game 4'!D36+'Game 5'!D36+'Game 6'!D36+'Game 7'!D36+'Game 8'!D36+'Game 9'!D36+'Game 10'!D36+'Game 11'!D36+'Game 12'!D36+'Game 13'!D36+'Game 14'!D36+'Game 15'!D36+'Game 16'!D36+'Game 17'!D36+'Game 18'!D36+'Game 19'!D36</f>
        <v>5</v>
      </c>
      <c r="E32" s="34">
        <f>+'Game 1'!E36+'Game 2'!E36+'Game 3'!E36+'Game 4'!E36+'Game 5'!E36+'Game 6'!E36+'Game 7'!E36+'Game 8'!E36+'Game 9'!E36+'Game 10'!E36+'Game 11'!E36+'Game 12'!E36+'Game 13'!E36+'Game 14'!E36+'Game 15'!E36+'Game 16'!E36+'Game 17'!E36+'Game 18'!E36+'Game 19'!E36</f>
        <v>19.2</v>
      </c>
      <c r="F32" s="30">
        <f>+'Game 1'!F36+'Game 2'!F36+'Game 3'!F36+'Game 4'!F36+'Game 5'!F36+'Game 6'!F36+'Game 7'!F36+'Game 8'!F36+'Game 9'!F36+'Game 10'!F36+'Game 11'!F36+'Game 12'!F36+'Game 13'!F36+'Game 14'!F36+'Game 15'!F36+'Game 16'!F36+'Game 17'!F36+'Game 18'!F36+'Game 19'!F36</f>
        <v>23</v>
      </c>
      <c r="G32" s="30">
        <f>+'Game 1'!G36+'Game 2'!G36+'Game 3'!G36+'Game 4'!G36+'Game 5'!G36+'Game 6'!G36+'Game 7'!G36+'Game 8'!G36+'Game 9'!G36+'Game 10'!G36+'Game 11'!G36+'Game 12'!G36+'Game 13'!G36+'Game 14'!G36+'Game 15'!G36+'Game 16'!G36+'Game 17'!G36+'Game 18'!G36+'Game 19'!G36</f>
        <v>19</v>
      </c>
      <c r="H32" s="30">
        <f>+'Game 1'!H36+'Game 2'!H36+'Game 3'!H36+'Game 4'!H36+'Game 5'!H36+'Game 6'!H36+'Game 7'!H36+'Game 8'!H36+'Game 9'!H36+'Game 10'!H36+'Game 11'!H36+'Game 12'!H36+'Game 13'!H36+'Game 14'!H36+'Game 15'!H36+'Game 16'!H36+'Game 17'!H36+'Game 18'!H36+'Game 19'!H36</f>
        <v>94</v>
      </c>
      <c r="I32" s="30">
        <f>+'Game 1'!I36+'Game 2'!I36+'Game 3'!I36+'Game 4'!I36+'Game 5'!I36+'Game 6'!I36+'Game 7'!I36+'Game 8'!I36+'Game 9'!I36+'Game 10'!I36+'Game 11'!I36+'Game 12'!I36+'Game 13'!I36+'Game 14'!I36+'Game 15'!I36+'Game 16'!I36+'Game 17'!I36+'Game 18'!I36+'Game 19'!I36</f>
        <v>28</v>
      </c>
      <c r="J32" s="30">
        <f>+'Game 1'!J36+'Game 2'!J36+'Game 3'!J36+'Game 4'!J36+'Game 5'!J36+'Game 6'!J36+'Game 7'!J36+'Game 8'!J36+'Game 9'!J36+'Game 10'!J36+'Game 11'!J36+'Game 12'!J36+'Game 13'!J36+'Game 14'!J36+'Game 15'!J36+'Game 16'!J36+'Game 17'!J36+'Game 18'!J36+'Game 19'!J36</f>
        <v>1</v>
      </c>
      <c r="K32" s="30">
        <f>+'Game 1'!K36+'Game 2'!K36+'Game 3'!K36+'Game 4'!K36+'Game 5'!K36+'Game 6'!K36+'Game 7'!K36+'Game 8'!K36+'Game 9'!K36+'Game 10'!K36+'Game 11'!K36+'Game 12'!K36+'Game 13'!K36+'Game 14'!K36+'Game 15'!K36+'Game 16'!K36+'Game 17'!K36+'Game 18'!K36+'Game 19'!K36</f>
        <v>4</v>
      </c>
      <c r="L32" s="30">
        <f>+'Game 1'!L36+'Game 2'!L36+'Game 3'!L36+'Game 4'!L36+'Game 5'!L36+'Game 6'!L36+'Game 7'!L36+'Game 8'!L36+'Game 9'!L36+'Game 10'!L36+'Game 11'!L36+'Game 12'!L36+'Game 13'!L36+'Game 14'!L36+'Game 15'!L36+'Game 16'!L36+'Game 17'!L36+'Game 18'!L36+'Game 19'!L36</f>
        <v>0</v>
      </c>
      <c r="M32" s="30">
        <f>+'Game 1'!M36+'Game 2'!M36+'Game 3'!M36+'Game 4'!M36+'Game 5'!M36+'Game 6'!M36+'Game 7'!M36+'Game 8'!M36+'Game 9'!M36+'Game 10'!M36+'Game 11'!M36+'Game 12'!M36+'Game 13'!M36+'Game 14'!M36+'Game 15'!M36+'Game 16'!M36+'Game 17'!M36+'Game 18'!M36+'Game 19'!M36</f>
        <v>1</v>
      </c>
      <c r="N32" s="30">
        <f>+'Game 1'!N36+'Game 2'!N36+'Game 3'!N36+'Game 4'!N36+'Game 5'!N36+'Game 6'!N36+'Game 7'!N36+'Game 8'!N36+'Game 9'!N36+'Game 10'!N36+'Game 11'!N36+'Game 12'!N36+'Game 13'!N36+'Game 14'!N36+'Game 15'!N36+'Game 16'!N36+'Game 17'!N36+'Game 18'!N36+'Game 19'!N36</f>
        <v>6</v>
      </c>
      <c r="O32" s="30">
        <f>+'Game 1'!O36+'Game 2'!O36+'Game 3'!O36+'Game 4'!O36+'Game 5'!O36+'Game 6'!O36+'Game 7'!O36+'Game 8'!O36+'Game 9'!O36+'Game 10'!O36+'Game 11'!O36+'Game 12'!O36+'Game 13'!O36+'Game 14'!O36+'Game 15'!O36+'Game 16'!O36+'Game 17'!O36+'Game 18'!O36+'Game 19'!O36</f>
        <v>2</v>
      </c>
      <c r="P32" s="30">
        <f>+'Game 1'!P36+'Game 2'!P36+'Game 3'!P36+'Game 4'!P36+'Game 5'!P36+'Game 6'!P36+'Game 7'!P36+'Game 8'!P36+'Game 9'!P36+'Game 10'!P36+'Game 11'!P36+'Game 12'!P36+'Game 13'!P36+'Game 14'!P36+'Game 15'!P36+'Game 16'!P36+'Game 17'!P36+'Game 18'!P36+'Game 19'!P36</f>
        <v>0</v>
      </c>
      <c r="Q32" s="30">
        <f>+'Game 1'!Q36+'Game 2'!Q36+'Game 3'!Q36+'Game 4'!Q36+'Game 5'!Q36+'Game 6'!Q36+'Game 7'!Q36+'Game 8'!Q36+'Game 9'!Q36+'Game 10'!Q36+'Game 11'!Q36+'Game 12'!Q36+'Game 13'!Q36+'Game 14'!Q36+'Game 15'!Q36+'Game 16'!Q36+'Game 17'!Q36+'Game 18'!Q36+'Game 19'!Q36</f>
        <v>1</v>
      </c>
      <c r="R32" s="30">
        <f>+'Game 1'!R36+'Game 2'!R36+'Game 3'!R36+'Game 4'!R36+'Game 5'!R36+'Game 6'!R36+'Game 7'!R36+'Game 8'!R36+'Game 9'!R36+'Game 10'!R36+'Game 11'!R36+'Game 12'!R36+'Game 13'!R36+'Game 14'!R36+'Game 15'!R36+'Game 16'!R36+'Game 17'!R36+'Game 18'!R36+'Game 19'!R36</f>
        <v>0</v>
      </c>
      <c r="S32" s="31">
        <f t="shared" ref="S32:S37" si="3">I32/(H32-K32-L32-M32)</f>
        <v>0.3146067415730337</v>
      </c>
      <c r="T32" s="36">
        <f t="shared" ref="T32:T36" si="4">G32/E32*7</f>
        <v>6.9270833333333339</v>
      </c>
      <c r="U32" s="28"/>
      <c r="AA32" s="14"/>
      <c r="AB32" s="95" t="s">
        <v>82</v>
      </c>
      <c r="AC32" s="96"/>
      <c r="AD32" s="96"/>
      <c r="AE32" s="96"/>
      <c r="AF32" s="97"/>
      <c r="AG32" s="50"/>
      <c r="AH32" s="50"/>
      <c r="AI32" s="50"/>
      <c r="AJ32" s="50"/>
      <c r="AK32" s="50"/>
    </row>
    <row r="33" spans="1:37" ht="15.75" customHeight="1" x14ac:dyDescent="0.25">
      <c r="A33" s="12">
        <v>3</v>
      </c>
      <c r="B33" s="70"/>
      <c r="C33" s="71" t="s">
        <v>119</v>
      </c>
      <c r="D33" s="30">
        <f>+'Game 1'!D37+'Game 2'!D37+'Game 3'!D37+'Game 4'!D37+'Game 5'!D37+'Game 6'!D37+'Game 7'!D37+'Game 8'!D37+'Game 9'!D37+'Game 10'!D37+'Game 11'!D37+'Game 12'!D37+'Game 13'!D37+'Game 14'!D37+'Game 15'!D37+'Game 16'!D37+'Game 17'!D37+'Game 18'!D37+'Game 19'!D37</f>
        <v>6</v>
      </c>
      <c r="E33" s="34">
        <f>+'Game 1'!E37+'Game 2'!E37+'Game 3'!E37+'Game 4'!E37+'Game 5'!E37+'Game 6'!E37+'Game 7'!E37+'Game 8'!E37+'Game 9'!E37+'Game 10'!E37+'Game 11'!E37+'Game 12'!E37+'Game 13'!E37+'Game 14'!E37+'Game 15'!E37+'Game 16'!E37+'Game 17'!E37+'Game 18'!E37+'Game 19'!E37</f>
        <v>28</v>
      </c>
      <c r="F33" s="30">
        <f>+'Game 1'!F37+'Game 2'!F37+'Game 3'!F37+'Game 4'!F37+'Game 5'!F37+'Game 6'!F37+'Game 7'!F37+'Game 8'!F37+'Game 9'!F37+'Game 10'!F37+'Game 11'!F37+'Game 12'!F37+'Game 13'!F37+'Game 14'!F37+'Game 15'!F37+'Game 16'!F37+'Game 17'!F37+'Game 18'!F37+'Game 19'!F37</f>
        <v>33</v>
      </c>
      <c r="G33" s="30">
        <f>+'Game 1'!G37+'Game 2'!G37+'Game 3'!G37+'Game 4'!G37+'Game 5'!G37+'Game 6'!G37+'Game 7'!G37+'Game 8'!G37+'Game 9'!G37+'Game 10'!G37+'Game 11'!G37+'Game 12'!G37+'Game 13'!G37+'Game 14'!G37+'Game 15'!G37+'Game 16'!G37+'Game 17'!G37+'Game 18'!G37+'Game 19'!G37</f>
        <v>29</v>
      </c>
      <c r="H33" s="30">
        <f>+'Game 1'!H37+'Game 2'!H37+'Game 3'!H37+'Game 4'!H37+'Game 5'!H37+'Game 6'!H37+'Game 7'!H37+'Game 8'!H37+'Game 9'!H37+'Game 10'!H37+'Game 11'!H37+'Game 12'!H37+'Game 13'!H37+'Game 14'!H37+'Game 15'!H37+'Game 16'!H37+'Game 17'!H37+'Game 18'!H37+'Game 19'!H37</f>
        <v>155</v>
      </c>
      <c r="I33" s="30">
        <f>+'Game 1'!I37+'Game 2'!I37+'Game 3'!I37+'Game 4'!I37+'Game 5'!I37+'Game 6'!I37+'Game 7'!I37+'Game 8'!I37+'Game 9'!I37+'Game 10'!I37+'Game 11'!I37+'Game 12'!I37+'Game 13'!I37+'Game 14'!I37+'Game 15'!I37+'Game 16'!I37+'Game 17'!I37+'Game 18'!I37+'Game 19'!I37</f>
        <v>41</v>
      </c>
      <c r="J33" s="30">
        <f>+'Game 1'!J37+'Game 2'!J37+'Game 3'!J37+'Game 4'!J37+'Game 5'!J37+'Game 6'!J37+'Game 7'!J37+'Game 8'!J37+'Game 9'!J37+'Game 10'!J37+'Game 11'!J37+'Game 12'!J37+'Game 13'!J37+'Game 14'!J37+'Game 15'!J37+'Game 16'!J37+'Game 17'!J37+'Game 18'!J37+'Game 19'!J37</f>
        <v>2</v>
      </c>
      <c r="K33" s="30">
        <f>+'Game 1'!K37+'Game 2'!K37+'Game 3'!K37+'Game 4'!K37+'Game 5'!K37+'Game 6'!K37+'Game 7'!K37+'Game 8'!K37+'Game 9'!K37+'Game 10'!K37+'Game 11'!K37+'Game 12'!K37+'Game 13'!K37+'Game 14'!K37+'Game 15'!K37+'Game 16'!K37+'Game 17'!K37+'Game 18'!K37+'Game 19'!K37</f>
        <v>19</v>
      </c>
      <c r="L33" s="30">
        <f>+'Game 1'!L37+'Game 2'!L37+'Game 3'!L37+'Game 4'!L37+'Game 5'!L37+'Game 6'!L37+'Game 7'!L37+'Game 8'!L37+'Game 9'!L37+'Game 10'!L37+'Game 11'!L37+'Game 12'!L37+'Game 13'!L37+'Game 14'!L37+'Game 15'!L37+'Game 16'!L37+'Game 17'!L37+'Game 18'!L37+'Game 19'!L37</f>
        <v>1</v>
      </c>
      <c r="M33" s="30">
        <f>+'Game 1'!M37+'Game 2'!M37+'Game 3'!M37+'Game 4'!M37+'Game 5'!M37+'Game 6'!M37+'Game 7'!M37+'Game 8'!M37+'Game 9'!M37+'Game 10'!M37+'Game 11'!M37+'Game 12'!M37+'Game 13'!M37+'Game 14'!M37+'Game 15'!M37+'Game 16'!M37+'Game 17'!M37+'Game 18'!M37+'Game 19'!M37</f>
        <v>0</v>
      </c>
      <c r="N33" s="30">
        <f>+'Game 1'!N37+'Game 2'!N37+'Game 3'!N37+'Game 4'!N37+'Game 5'!N37+'Game 6'!N37+'Game 7'!N37+'Game 8'!N37+'Game 9'!N37+'Game 10'!N37+'Game 11'!N37+'Game 12'!N37+'Game 13'!N37+'Game 14'!N37+'Game 15'!N37+'Game 16'!N37+'Game 17'!N37+'Game 18'!N37+'Game 19'!N37</f>
        <v>21</v>
      </c>
      <c r="O33" s="30">
        <f>+'Game 1'!O37+'Game 2'!O37+'Game 3'!O37+'Game 4'!O37+'Game 5'!O37+'Game 6'!O37+'Game 7'!O37+'Game 8'!O37+'Game 9'!O37+'Game 10'!O37+'Game 11'!O37+'Game 12'!O37+'Game 13'!O37+'Game 14'!O37+'Game 15'!O37+'Game 16'!O37+'Game 17'!O37+'Game 18'!O37+'Game 19'!O37</f>
        <v>4</v>
      </c>
      <c r="P33" s="30">
        <f>+'Game 1'!P37+'Game 2'!P37+'Game 3'!P37+'Game 4'!P37+'Game 5'!P37+'Game 6'!P37+'Game 7'!P37+'Game 8'!P37+'Game 9'!P37+'Game 10'!P37+'Game 11'!P37+'Game 12'!P37+'Game 13'!P37+'Game 14'!P37+'Game 15'!P37+'Game 16'!P37+'Game 17'!P37+'Game 18'!P37+'Game 19'!P37</f>
        <v>1</v>
      </c>
      <c r="Q33" s="30">
        <f>+'Game 1'!Q37+'Game 2'!Q37+'Game 3'!Q37+'Game 4'!Q37+'Game 5'!Q37+'Game 6'!Q37+'Game 7'!Q37+'Game 8'!Q37+'Game 9'!Q37+'Game 10'!Q37+'Game 11'!Q37+'Game 12'!Q37+'Game 13'!Q37+'Game 14'!Q37+'Game 15'!Q37+'Game 16'!Q37+'Game 17'!Q37+'Game 18'!Q37+'Game 19'!Q37</f>
        <v>4</v>
      </c>
      <c r="R33" s="30">
        <f>+'Game 1'!R37+'Game 2'!R37+'Game 3'!R37+'Game 4'!R37+'Game 5'!R37+'Game 6'!R37+'Game 7'!R37+'Game 8'!R37+'Game 9'!R37+'Game 10'!R37+'Game 11'!R37+'Game 12'!R37+'Game 13'!R37+'Game 14'!R37+'Game 15'!R37+'Game 16'!R37+'Game 17'!R37+'Game 18'!R37+'Game 19'!R37</f>
        <v>0</v>
      </c>
      <c r="S33" s="31">
        <f t="shared" si="3"/>
        <v>0.3037037037037037</v>
      </c>
      <c r="T33" s="36">
        <f t="shared" si="4"/>
        <v>7.2500000000000009</v>
      </c>
      <c r="U33" s="28"/>
      <c r="AA33" s="14"/>
      <c r="AB33" s="98"/>
      <c r="AC33" s="99"/>
      <c r="AD33" s="99"/>
      <c r="AE33" s="99"/>
      <c r="AF33" s="100"/>
      <c r="AG33" s="50"/>
      <c r="AH33" s="50"/>
      <c r="AI33" s="50"/>
      <c r="AJ33" s="50"/>
      <c r="AK33" s="50"/>
    </row>
    <row r="34" spans="1:37" ht="15.75" customHeight="1" x14ac:dyDescent="0.25">
      <c r="A34" s="12">
        <v>4</v>
      </c>
      <c r="B34" s="70"/>
      <c r="C34" s="71"/>
      <c r="D34" s="30"/>
      <c r="E34" s="3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6"/>
      <c r="U34" s="28"/>
      <c r="AA34" s="14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ht="15.75" customHeight="1" x14ac:dyDescent="0.25">
      <c r="A35" s="12">
        <v>5</v>
      </c>
      <c r="B35" s="70"/>
      <c r="C35" s="71"/>
      <c r="D35" s="30"/>
      <c r="E35" s="3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6"/>
      <c r="U35" s="28"/>
      <c r="AA35" s="14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ht="15.75" customHeight="1" x14ac:dyDescent="0.25">
      <c r="A36" s="12">
        <v>6</v>
      </c>
      <c r="B36" s="70"/>
      <c r="C36" s="71"/>
      <c r="D36" s="30"/>
      <c r="E36" s="3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6"/>
      <c r="U36" s="28"/>
      <c r="AA36" s="14" t="s">
        <v>83</v>
      </c>
      <c r="AB36" s="101" t="s">
        <v>98</v>
      </c>
      <c r="AC36" s="102"/>
      <c r="AD36" s="102"/>
      <c r="AE36" s="102"/>
      <c r="AF36" s="102"/>
      <c r="AG36" s="102"/>
      <c r="AH36" s="102"/>
      <c r="AI36" s="102"/>
      <c r="AJ36" s="102"/>
      <c r="AK36" s="103"/>
    </row>
    <row r="37" spans="1:37" ht="15.6" x14ac:dyDescent="0.25">
      <c r="B37" s="58"/>
      <c r="C37" s="59" t="s">
        <v>96</v>
      </c>
      <c r="D37" s="60"/>
      <c r="E37" s="61">
        <f>SUM(E31:E36)</f>
        <v>112.3</v>
      </c>
      <c r="F37" s="62">
        <f>SUM(F31:F36)</f>
        <v>108</v>
      </c>
      <c r="G37" s="62">
        <f t="shared" ref="G37:R37" si="5">SUM(G31:G36)</f>
        <v>91</v>
      </c>
      <c r="H37" s="62">
        <f t="shared" si="5"/>
        <v>542</v>
      </c>
      <c r="I37" s="62">
        <f t="shared" si="5"/>
        <v>141</v>
      </c>
      <c r="J37" s="62">
        <f t="shared" si="5"/>
        <v>6</v>
      </c>
      <c r="K37" s="62">
        <f t="shared" si="5"/>
        <v>49</v>
      </c>
      <c r="L37" s="62">
        <f t="shared" si="5"/>
        <v>3</v>
      </c>
      <c r="M37" s="62">
        <f t="shared" si="5"/>
        <v>1</v>
      </c>
      <c r="N37" s="62">
        <f t="shared" si="5"/>
        <v>93</v>
      </c>
      <c r="O37" s="62">
        <f t="shared" si="5"/>
        <v>11</v>
      </c>
      <c r="P37" s="62">
        <f t="shared" si="5"/>
        <v>7</v>
      </c>
      <c r="Q37" s="62">
        <f t="shared" si="5"/>
        <v>12</v>
      </c>
      <c r="R37" s="62">
        <f t="shared" si="5"/>
        <v>0</v>
      </c>
      <c r="S37" s="63">
        <f t="shared" si="3"/>
        <v>0.28834355828220859</v>
      </c>
      <c r="T37" s="64">
        <f t="shared" si="2"/>
        <v>5.6723063223508463</v>
      </c>
      <c r="AA37" s="14"/>
      <c r="AB37" s="89" t="s">
        <v>99</v>
      </c>
      <c r="AC37" s="90"/>
      <c r="AD37" s="90"/>
      <c r="AE37" s="90"/>
      <c r="AF37" s="90"/>
      <c r="AG37" s="90"/>
      <c r="AH37" s="90"/>
      <c r="AI37" s="90"/>
      <c r="AJ37" s="90"/>
      <c r="AK37" s="91"/>
    </row>
    <row r="38" spans="1:37" ht="15.6" x14ac:dyDescent="0.25">
      <c r="AA38" s="14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1:37" ht="15.6" x14ac:dyDescent="0.25">
      <c r="AA39" s="14" t="s">
        <v>84</v>
      </c>
      <c r="AB39" s="101" t="s">
        <v>108</v>
      </c>
      <c r="AC39" s="102"/>
      <c r="AD39" s="102"/>
      <c r="AE39" s="102"/>
      <c r="AF39" s="102"/>
      <c r="AG39" s="102"/>
      <c r="AH39" s="102"/>
      <c r="AI39" s="102"/>
      <c r="AJ39" s="102"/>
      <c r="AK39" s="103"/>
    </row>
    <row r="40" spans="1:37" ht="15.6" x14ac:dyDescent="0.25">
      <c r="AA40" s="14"/>
      <c r="AB40" s="89" t="s">
        <v>101</v>
      </c>
      <c r="AC40" s="90"/>
      <c r="AD40" s="90"/>
      <c r="AE40" s="90"/>
      <c r="AF40" s="90"/>
      <c r="AG40" s="90"/>
      <c r="AH40" s="90"/>
      <c r="AI40" s="90"/>
      <c r="AJ40" s="90"/>
      <c r="AK40" s="91"/>
    </row>
    <row r="41" spans="1:37" ht="15.6" x14ac:dyDescent="0.25">
      <c r="AA41" s="14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ht="15.6" x14ac:dyDescent="0.25">
      <c r="AA42" s="14" t="s">
        <v>85</v>
      </c>
      <c r="AB42" s="101"/>
      <c r="AC42" s="102"/>
      <c r="AD42" s="102"/>
      <c r="AE42" s="102"/>
      <c r="AF42" s="102"/>
      <c r="AG42" s="102"/>
      <c r="AH42" s="102"/>
      <c r="AI42" s="102"/>
      <c r="AJ42" s="102"/>
      <c r="AK42" s="103"/>
    </row>
    <row r="43" spans="1:37" ht="15.6" x14ac:dyDescent="0.25">
      <c r="AA43" s="14"/>
      <c r="AB43" s="104" t="s">
        <v>102</v>
      </c>
      <c r="AC43" s="105"/>
      <c r="AD43" s="105"/>
      <c r="AE43" s="105"/>
      <c r="AF43" s="105"/>
      <c r="AG43" s="105"/>
      <c r="AH43" s="105"/>
      <c r="AI43" s="105"/>
      <c r="AJ43" s="105"/>
      <c r="AK43" s="106"/>
    </row>
    <row r="44" spans="1:37" ht="15.6" x14ac:dyDescent="0.25">
      <c r="AA44" s="14"/>
      <c r="AB44" s="89" t="s">
        <v>100</v>
      </c>
      <c r="AC44" s="90"/>
      <c r="AD44" s="90"/>
      <c r="AE44" s="90"/>
      <c r="AF44" s="90"/>
      <c r="AG44" s="90"/>
      <c r="AH44" s="90"/>
      <c r="AI44" s="90"/>
      <c r="AJ44" s="90"/>
      <c r="AK44" s="91"/>
    </row>
    <row r="45" spans="1:37" ht="15.6" x14ac:dyDescent="0.25">
      <c r="AA45" s="14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ht="15.6" x14ac:dyDescent="0.25">
      <c r="AA46" s="14" t="s">
        <v>87</v>
      </c>
      <c r="AB46" s="101" t="s">
        <v>86</v>
      </c>
      <c r="AC46" s="102"/>
      <c r="AD46" s="102"/>
      <c r="AE46" s="102"/>
      <c r="AF46" s="102"/>
      <c r="AG46" s="102"/>
      <c r="AH46" s="102"/>
      <c r="AI46" s="102"/>
      <c r="AJ46" s="102"/>
      <c r="AK46" s="103"/>
    </row>
    <row r="47" spans="1:37" ht="15.6" x14ac:dyDescent="0.25">
      <c r="AA47" s="14"/>
      <c r="AB47" s="104" t="s">
        <v>109</v>
      </c>
      <c r="AC47" s="105"/>
      <c r="AD47" s="105"/>
      <c r="AE47" s="105"/>
      <c r="AF47" s="105"/>
      <c r="AG47" s="105"/>
      <c r="AH47" s="105"/>
      <c r="AI47" s="105"/>
      <c r="AJ47" s="105"/>
      <c r="AK47" s="106"/>
    </row>
    <row r="48" spans="1:37" ht="15.6" x14ac:dyDescent="0.25">
      <c r="AA48" s="14"/>
      <c r="AB48" s="89" t="s">
        <v>110</v>
      </c>
      <c r="AC48" s="90"/>
      <c r="AD48" s="90"/>
      <c r="AE48" s="90"/>
      <c r="AF48" s="90"/>
      <c r="AG48" s="90"/>
      <c r="AH48" s="90"/>
      <c r="AI48" s="90"/>
      <c r="AJ48" s="90"/>
      <c r="AK48" s="91"/>
    </row>
    <row r="49" spans="27:37" ht="15.6" x14ac:dyDescent="0.25">
      <c r="AA49" s="14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7:37" ht="15.6" x14ac:dyDescent="0.25">
      <c r="AA50" s="14" t="s">
        <v>88</v>
      </c>
      <c r="AB50" s="92" t="s">
        <v>97</v>
      </c>
      <c r="AC50" s="93"/>
      <c r="AD50" s="93"/>
      <c r="AE50" s="93"/>
      <c r="AF50" s="93"/>
      <c r="AG50" s="93"/>
      <c r="AH50" s="93"/>
      <c r="AI50" s="93"/>
      <c r="AJ50" s="93"/>
      <c r="AK50" s="94"/>
    </row>
  </sheetData>
  <sortState ref="B7:Y24">
    <sortCondition descending="1" ref="X7:X24"/>
  </sortState>
  <mergeCells count="17"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  <mergeCell ref="B2:C3"/>
    <mergeCell ref="AA6:AE7"/>
    <mergeCell ref="AA9:AB9"/>
    <mergeCell ref="AD9:AE9"/>
    <mergeCell ref="AB48:AK48"/>
  </mergeCells>
  <pageMargins left="0.70866141732283472" right="0.70866141732283472" top="0.74803149606299213" bottom="0.74803149606299213" header="0.31496062992125984" footer="0.31496062992125984"/>
  <pageSetup scale="68" orientation="landscape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9" zoomScaleNormal="99" zoomScalePageLayoutView="13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>
        <v>43305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141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141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9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167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190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73" t="s">
        <v>119</v>
      </c>
      <c r="D13" s="37">
        <v>1</v>
      </c>
      <c r="E13" s="37">
        <v>2</v>
      </c>
      <c r="F13" s="32">
        <f>E13-M13-P13-Q13-R13</f>
        <v>2</v>
      </c>
      <c r="G13" s="37">
        <v>2</v>
      </c>
      <c r="H13" s="43">
        <f t="shared" ref="H13:H32" si="0">SUM(I13:L13)</f>
        <v>2</v>
      </c>
      <c r="I13" s="37"/>
      <c r="J13" s="37"/>
      <c r="K13" s="37"/>
      <c r="L13" s="37">
        <v>2</v>
      </c>
      <c r="M13" s="37"/>
      <c r="N13" s="37"/>
      <c r="O13" s="37"/>
      <c r="P13" s="37"/>
      <c r="Q13" s="37"/>
      <c r="R13" s="37"/>
      <c r="S13" s="37"/>
      <c r="T13" s="37"/>
      <c r="U13" s="37">
        <v>3</v>
      </c>
      <c r="V13" s="32">
        <f>I13+2*J13+3*K13+4*L13</f>
        <v>8</v>
      </c>
      <c r="W13" s="38">
        <f>(I13+(2*J13)+(3*K13)+(4*L13))/F13</f>
        <v>4</v>
      </c>
      <c r="X13" s="38">
        <f>(H13+M13+P13)/(F13+M13+P13+R13)</f>
        <v>1</v>
      </c>
      <c r="Y13" s="38">
        <f>H13/F13</f>
        <v>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74" t="s">
        <v>120</v>
      </c>
      <c r="D14" s="37">
        <v>1</v>
      </c>
      <c r="E14" s="37">
        <v>1</v>
      </c>
      <c r="F14" s="32">
        <f>E14-M14-P14-Q14-R14</f>
        <v>1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74" t="s">
        <v>121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74" t="s">
        <v>122</v>
      </c>
      <c r="D16" s="37">
        <v>1</v>
      </c>
      <c r="E16" s="37">
        <v>2</v>
      </c>
      <c r="F16" s="32">
        <f t="shared" si="2"/>
        <v>2</v>
      </c>
      <c r="G16" s="37">
        <v>1</v>
      </c>
      <c r="H16" s="43">
        <f t="shared" si="0"/>
        <v>2</v>
      </c>
      <c r="I16" s="37">
        <v>1</v>
      </c>
      <c r="J16" s="37">
        <v>1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2">
        <f>I16+2*J16+3*K16+4*L16</f>
        <v>3</v>
      </c>
      <c r="W16" s="38">
        <f>(I16+(2*J16)+(3*K16)+(4*L16))/F16</f>
        <v>1.5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74" t="s">
        <v>123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74" t="s">
        <v>124</v>
      </c>
      <c r="D18" s="37">
        <v>1</v>
      </c>
      <c r="E18" s="37">
        <v>3</v>
      </c>
      <c r="F18" s="32">
        <f t="shared" si="2"/>
        <v>2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>
        <v>1</v>
      </c>
      <c r="S18" s="37">
        <v>1</v>
      </c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74" t="s">
        <v>125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74" t="s">
        <v>126</v>
      </c>
      <c r="D20" s="37">
        <v>1</v>
      </c>
      <c r="E20" s="37">
        <v>3</v>
      </c>
      <c r="F20" s="32">
        <f t="shared" si="2"/>
        <v>2</v>
      </c>
      <c r="G20" s="37">
        <v>1</v>
      </c>
      <c r="H20" s="43">
        <f t="shared" si="0"/>
        <v>1</v>
      </c>
      <c r="I20" s="37"/>
      <c r="J20" s="37"/>
      <c r="K20" s="37">
        <v>1</v>
      </c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/>
      <c r="V20" s="32">
        <f t="shared" si="3"/>
        <v>3</v>
      </c>
      <c r="W20" s="38">
        <f t="shared" si="4"/>
        <v>1.5</v>
      </c>
      <c r="X20" s="38">
        <f t="shared" si="1"/>
        <v>0.66666666666666663</v>
      </c>
      <c r="Y20" s="38">
        <f t="shared" si="5"/>
        <v>0.5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74" t="s">
        <v>127</v>
      </c>
      <c r="D21" s="37">
        <v>1</v>
      </c>
      <c r="E21" s="37">
        <v>1</v>
      </c>
      <c r="F21" s="32">
        <f t="shared" si="2"/>
        <v>1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74" t="s">
        <v>128</v>
      </c>
      <c r="D22" s="37">
        <v>1</v>
      </c>
      <c r="E22" s="37">
        <v>3</v>
      </c>
      <c r="F22" s="32">
        <f t="shared" si="2"/>
        <v>2</v>
      </c>
      <c r="G22" s="37"/>
      <c r="H22" s="43">
        <f t="shared" si="0"/>
        <v>1</v>
      </c>
      <c r="I22" s="37">
        <v>1</v>
      </c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/>
      <c r="T22" s="37"/>
      <c r="U22" s="37"/>
      <c r="V22" s="32">
        <f t="shared" si="3"/>
        <v>1</v>
      </c>
      <c r="W22" s="38">
        <f t="shared" si="4"/>
        <v>0.5</v>
      </c>
      <c r="X22" s="38">
        <f t="shared" si="1"/>
        <v>0.66666666666666663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74" t="s">
        <v>129</v>
      </c>
      <c r="D23" s="37">
        <v>1</v>
      </c>
      <c r="E23" s="37">
        <v>2</v>
      </c>
      <c r="F23" s="32">
        <f t="shared" si="2"/>
        <v>2</v>
      </c>
      <c r="G23" s="37">
        <v>1</v>
      </c>
      <c r="H23" s="43">
        <f t="shared" si="0"/>
        <v>2</v>
      </c>
      <c r="I23" s="37">
        <v>1</v>
      </c>
      <c r="J23" s="37">
        <v>1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>
        <v>1</v>
      </c>
      <c r="V23" s="32">
        <f t="shared" si="3"/>
        <v>3</v>
      </c>
      <c r="W23" s="38">
        <f t="shared" si="4"/>
        <v>1.5</v>
      </c>
      <c r="X23" s="38">
        <f t="shared" si="1"/>
        <v>1</v>
      </c>
      <c r="Y23" s="38">
        <f t="shared" si="5"/>
        <v>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74" t="s">
        <v>130</v>
      </c>
      <c r="D24" s="37">
        <v>1</v>
      </c>
      <c r="E24" s="37">
        <v>3</v>
      </c>
      <c r="F24" s="32">
        <f t="shared" si="2"/>
        <v>2</v>
      </c>
      <c r="G24" s="37"/>
      <c r="H24" s="43">
        <f t="shared" si="0"/>
        <v>1</v>
      </c>
      <c r="I24" s="37">
        <v>1</v>
      </c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>
        <v>1</v>
      </c>
      <c r="T24" s="37"/>
      <c r="U24" s="37">
        <v>1</v>
      </c>
      <c r="V24" s="32">
        <f t="shared" si="3"/>
        <v>1</v>
      </c>
      <c r="W24" s="38">
        <f t="shared" si="4"/>
        <v>0.5</v>
      </c>
      <c r="X24" s="38">
        <f t="shared" si="1"/>
        <v>0.66666666666666663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74" t="s">
        <v>131</v>
      </c>
      <c r="D25" s="37">
        <v>1</v>
      </c>
      <c r="E25" s="37">
        <v>3</v>
      </c>
      <c r="F25" s="32">
        <f t="shared" si="2"/>
        <v>3</v>
      </c>
      <c r="G25" s="37"/>
      <c r="H25" s="43">
        <f t="shared" si="0"/>
        <v>1</v>
      </c>
      <c r="I25" s="37"/>
      <c r="J25" s="37">
        <v>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2</v>
      </c>
      <c r="W25" s="38">
        <f t="shared" si="4"/>
        <v>0.66666666666666663</v>
      </c>
      <c r="X25" s="38">
        <f t="shared" si="1"/>
        <v>0.33333333333333331</v>
      </c>
      <c r="Y25" s="38">
        <f t="shared" si="5"/>
        <v>0.33333333333333331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74" t="s">
        <v>132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74" t="s">
        <v>133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74" t="s">
        <v>149</v>
      </c>
      <c r="D28" s="37">
        <v>1</v>
      </c>
      <c r="E28" s="37">
        <v>3</v>
      </c>
      <c r="F28" s="32">
        <f t="shared" si="2"/>
        <v>3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74" t="s">
        <v>134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74" t="s">
        <v>163</v>
      </c>
      <c r="D30" s="37">
        <v>1</v>
      </c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3</v>
      </c>
      <c r="F35" s="37">
        <v>7</v>
      </c>
      <c r="G35" s="37">
        <v>4</v>
      </c>
      <c r="H35" s="37">
        <v>18</v>
      </c>
      <c r="I35" s="37">
        <v>7</v>
      </c>
      <c r="J35" s="37">
        <v>1</v>
      </c>
      <c r="K35" s="37"/>
      <c r="L35" s="37">
        <v>1</v>
      </c>
      <c r="M35" s="37"/>
      <c r="N35" s="37">
        <v>1</v>
      </c>
      <c r="O35" s="37"/>
      <c r="P35" s="37">
        <v>1</v>
      </c>
      <c r="Q35" s="37"/>
      <c r="R35" s="37"/>
      <c r="S35" s="37"/>
      <c r="T35" s="38">
        <f>I35/(H35-K35-L35-M35)</f>
        <v>0.41176470588235292</v>
      </c>
      <c r="U35" s="40">
        <f t="shared" ref="U35:U40" si="6">G35/E35*7</f>
        <v>9.3333333333333321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>
        <v>1</v>
      </c>
      <c r="E37" s="39">
        <v>2</v>
      </c>
      <c r="F37" s="37">
        <v>9</v>
      </c>
      <c r="G37" s="37">
        <v>9</v>
      </c>
      <c r="H37" s="37">
        <v>13</v>
      </c>
      <c r="I37" s="37">
        <v>5</v>
      </c>
      <c r="J37" s="37">
        <v>1</v>
      </c>
      <c r="K37" s="37">
        <v>4</v>
      </c>
      <c r="L37" s="37"/>
      <c r="M37" s="37"/>
      <c r="N37" s="37">
        <v>1</v>
      </c>
      <c r="O37" s="37"/>
      <c r="P37" s="37"/>
      <c r="Q37" s="37"/>
      <c r="R37" s="37"/>
      <c r="S37" s="37"/>
      <c r="T37" s="38">
        <f t="shared" si="7"/>
        <v>0.55555555555555558</v>
      </c>
      <c r="U37" s="40">
        <f t="shared" si="6"/>
        <v>31.5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6</v>
      </c>
      <c r="H43" s="44">
        <v>16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8" zoomScaleNormal="98" zoomScalePageLayoutView="13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168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152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10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159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191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73" t="s">
        <v>119</v>
      </c>
      <c r="D13" s="37">
        <v>1</v>
      </c>
      <c r="E13" s="37">
        <v>5</v>
      </c>
      <c r="F13" s="32">
        <f>E13-M13-P13-Q13-R13</f>
        <v>5</v>
      </c>
      <c r="G13" s="37">
        <v>2</v>
      </c>
      <c r="H13" s="43">
        <f t="shared" ref="H13:H32" si="0">SUM(I13:L13)</f>
        <v>3</v>
      </c>
      <c r="I13" s="37">
        <v>1</v>
      </c>
      <c r="J13" s="37">
        <v>1</v>
      </c>
      <c r="K13" s="37"/>
      <c r="L13" s="37">
        <v>1</v>
      </c>
      <c r="M13" s="37"/>
      <c r="N13" s="37"/>
      <c r="O13" s="37"/>
      <c r="P13" s="37"/>
      <c r="Q13" s="37"/>
      <c r="R13" s="37"/>
      <c r="S13" s="37">
        <v>2</v>
      </c>
      <c r="T13" s="37"/>
      <c r="U13" s="37">
        <v>2</v>
      </c>
      <c r="V13" s="32">
        <f>I13+2*J13+3*K13+4*L13</f>
        <v>7</v>
      </c>
      <c r="W13" s="38">
        <f>(I13+(2*J13)+(3*K13)+(4*L13))/F13</f>
        <v>1.4</v>
      </c>
      <c r="X13" s="38">
        <f>(H13+M13+P13)/(F13+M13+P13+R13)</f>
        <v>0.6</v>
      </c>
      <c r="Y13" s="38">
        <f>H13/F13</f>
        <v>0.6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74" t="s">
        <v>120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74" t="s">
        <v>121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74" t="s">
        <v>122</v>
      </c>
      <c r="D16" s="37">
        <v>1</v>
      </c>
      <c r="E16" s="37">
        <v>5</v>
      </c>
      <c r="F16" s="32">
        <f t="shared" si="2"/>
        <v>5</v>
      </c>
      <c r="G16" s="37">
        <v>1</v>
      </c>
      <c r="H16" s="43">
        <f t="shared" si="0"/>
        <v>4</v>
      </c>
      <c r="I16" s="37">
        <v>3</v>
      </c>
      <c r="J16" s="37">
        <v>1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2</v>
      </c>
      <c r="V16" s="32">
        <f>I16+2*J16+3*K16+4*L16</f>
        <v>5</v>
      </c>
      <c r="W16" s="38">
        <f>(I16+(2*J16)+(3*K16)+(4*L16))/F16</f>
        <v>1</v>
      </c>
      <c r="X16" s="38">
        <f t="shared" si="1"/>
        <v>0.8</v>
      </c>
      <c r="Y16" s="38">
        <f>H16/F16</f>
        <v>0.8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74" t="s">
        <v>123</v>
      </c>
      <c r="D17" s="37">
        <v>1</v>
      </c>
      <c r="E17" s="37">
        <v>4</v>
      </c>
      <c r="F17" s="32">
        <f t="shared" si="2"/>
        <v>4</v>
      </c>
      <c r="G17" s="37">
        <v>1</v>
      </c>
      <c r="H17" s="43">
        <f t="shared" si="0"/>
        <v>1</v>
      </c>
      <c r="I17" s="37"/>
      <c r="J17" s="37">
        <v>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2">
        <f t="shared" ref="V17:V32" si="3">I17+2*J17+3*K17+4*L17</f>
        <v>2</v>
      </c>
      <c r="W17" s="38">
        <f t="shared" ref="W17:W32" si="4">(I17+(2*J17)+(3*K17)+(4*L17))/F17</f>
        <v>0.5</v>
      </c>
      <c r="X17" s="38">
        <f t="shared" si="1"/>
        <v>0.25</v>
      </c>
      <c r="Y17" s="38">
        <f t="shared" ref="Y17:Y32" si="5">H17/F17</f>
        <v>0.25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74" t="s">
        <v>124</v>
      </c>
      <c r="D18" s="37">
        <v>1</v>
      </c>
      <c r="E18" s="37">
        <v>4</v>
      </c>
      <c r="F18" s="32">
        <f t="shared" si="2"/>
        <v>3</v>
      </c>
      <c r="G18" s="37">
        <v>1</v>
      </c>
      <c r="H18" s="43">
        <f t="shared" si="0"/>
        <v>1</v>
      </c>
      <c r="I18" s="37">
        <v>1</v>
      </c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0.33333333333333331</v>
      </c>
      <c r="X18" s="38">
        <f t="shared" si="1"/>
        <v>0.5</v>
      </c>
      <c r="Y18" s="38">
        <f t="shared" si="5"/>
        <v>0.33333333333333331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74" t="s">
        <v>125</v>
      </c>
      <c r="D19" s="37">
        <v>1</v>
      </c>
      <c r="E19" s="37">
        <v>5</v>
      </c>
      <c r="F19" s="32">
        <f t="shared" si="2"/>
        <v>2</v>
      </c>
      <c r="G19" s="37">
        <v>1</v>
      </c>
      <c r="H19" s="43">
        <f t="shared" si="0"/>
        <v>0</v>
      </c>
      <c r="I19" s="37"/>
      <c r="J19" s="37"/>
      <c r="K19" s="37"/>
      <c r="L19" s="37"/>
      <c r="M19" s="37">
        <v>3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0.6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74" t="s">
        <v>126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74" t="s">
        <v>127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74" t="s">
        <v>128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74" t="s">
        <v>129</v>
      </c>
      <c r="D23" s="37">
        <v>1</v>
      </c>
      <c r="E23" s="37">
        <v>4</v>
      </c>
      <c r="F23" s="32">
        <f t="shared" si="2"/>
        <v>0</v>
      </c>
      <c r="G23" s="37">
        <v>2</v>
      </c>
      <c r="H23" s="43">
        <f t="shared" si="0"/>
        <v>0</v>
      </c>
      <c r="I23" s="37"/>
      <c r="J23" s="37"/>
      <c r="K23" s="37"/>
      <c r="L23" s="37"/>
      <c r="M23" s="37">
        <v>4</v>
      </c>
      <c r="N23" s="37"/>
      <c r="O23" s="37"/>
      <c r="P23" s="37"/>
      <c r="Q23" s="37"/>
      <c r="R23" s="37"/>
      <c r="S23" s="37"/>
      <c r="T23" s="37"/>
      <c r="U23" s="37">
        <v>1</v>
      </c>
      <c r="V23" s="32">
        <f t="shared" si="3"/>
        <v>0</v>
      </c>
      <c r="W23" s="38" t="e">
        <f t="shared" si="4"/>
        <v>#DIV/0!</v>
      </c>
      <c r="X23" s="38">
        <f t="shared" si="1"/>
        <v>1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74" t="s">
        <v>130</v>
      </c>
      <c r="D24" s="37">
        <v>1</v>
      </c>
      <c r="E24" s="37">
        <v>4</v>
      </c>
      <c r="F24" s="32">
        <f t="shared" si="2"/>
        <v>4</v>
      </c>
      <c r="G24" s="37"/>
      <c r="H24" s="43">
        <f t="shared" si="0"/>
        <v>2</v>
      </c>
      <c r="I24" s="37">
        <v>2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>
        <v>2</v>
      </c>
      <c r="V24" s="32">
        <f t="shared" si="3"/>
        <v>2</v>
      </c>
      <c r="W24" s="38">
        <f t="shared" si="4"/>
        <v>0.5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74" t="s">
        <v>131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74" t="s">
        <v>132</v>
      </c>
      <c r="D26" s="37">
        <v>1</v>
      </c>
      <c r="E26" s="37">
        <v>4</v>
      </c>
      <c r="F26" s="32">
        <f t="shared" si="2"/>
        <v>2</v>
      </c>
      <c r="G26" s="37"/>
      <c r="H26" s="43">
        <f t="shared" si="0"/>
        <v>2</v>
      </c>
      <c r="I26" s="37">
        <v>2</v>
      </c>
      <c r="J26" s="37"/>
      <c r="K26" s="37"/>
      <c r="L26" s="37"/>
      <c r="M26" s="37">
        <v>2</v>
      </c>
      <c r="N26" s="37"/>
      <c r="O26" s="37"/>
      <c r="P26" s="37"/>
      <c r="Q26" s="37"/>
      <c r="R26" s="37"/>
      <c r="S26" s="37"/>
      <c r="T26" s="37"/>
      <c r="U26" s="37"/>
      <c r="V26" s="32">
        <f t="shared" si="3"/>
        <v>2</v>
      </c>
      <c r="W26" s="38">
        <f t="shared" si="4"/>
        <v>1</v>
      </c>
      <c r="X26" s="38">
        <f t="shared" si="1"/>
        <v>1</v>
      </c>
      <c r="Y26" s="38">
        <f t="shared" si="5"/>
        <v>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74" t="s">
        <v>133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74" t="s">
        <v>149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74" t="s">
        <v>134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74" t="s">
        <v>163</v>
      </c>
      <c r="D30" s="37">
        <v>1</v>
      </c>
      <c r="E30" s="37">
        <v>5</v>
      </c>
      <c r="F30" s="32">
        <f t="shared" si="2"/>
        <v>5</v>
      </c>
      <c r="G30" s="37">
        <v>1</v>
      </c>
      <c r="H30" s="43">
        <f t="shared" si="0"/>
        <v>2</v>
      </c>
      <c r="I30" s="37">
        <v>2</v>
      </c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>
        <v>1</v>
      </c>
      <c r="V30" s="43">
        <f t="shared" si="3"/>
        <v>2</v>
      </c>
      <c r="W30" s="38">
        <f t="shared" si="4"/>
        <v>0.4</v>
      </c>
      <c r="X30" s="38">
        <f t="shared" si="1"/>
        <v>0.4</v>
      </c>
      <c r="Y30" s="38">
        <f t="shared" si="5"/>
        <v>0.4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>
        <v>1</v>
      </c>
      <c r="E36" s="39">
        <v>3</v>
      </c>
      <c r="F36" s="37">
        <v>6</v>
      </c>
      <c r="G36" s="37">
        <v>4</v>
      </c>
      <c r="H36" s="37">
        <v>19</v>
      </c>
      <c r="I36" s="37">
        <v>5</v>
      </c>
      <c r="J36" s="37"/>
      <c r="K36" s="37">
        <v>1</v>
      </c>
      <c r="L36" s="37"/>
      <c r="M36" s="37"/>
      <c r="N36" s="37">
        <v>1</v>
      </c>
      <c r="O36" s="37"/>
      <c r="P36" s="37"/>
      <c r="Q36" s="37"/>
      <c r="R36" s="37"/>
      <c r="S36" s="37"/>
      <c r="T36" s="38">
        <f t="shared" ref="T36:T40" si="7">I36/(H36-K36-L36-M36)</f>
        <v>0.27777777777777779</v>
      </c>
      <c r="U36" s="40">
        <f t="shared" si="6"/>
        <v>9.3333333333333321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>
        <v>1</v>
      </c>
      <c r="E37" s="39">
        <v>4</v>
      </c>
      <c r="F37" s="37">
        <v>2</v>
      </c>
      <c r="G37" s="37">
        <v>2</v>
      </c>
      <c r="H37" s="37">
        <v>25</v>
      </c>
      <c r="I37" s="37">
        <v>5</v>
      </c>
      <c r="J37" s="37"/>
      <c r="K37" s="37">
        <v>3</v>
      </c>
      <c r="L37" s="37"/>
      <c r="M37" s="37"/>
      <c r="N37" s="37">
        <v>3</v>
      </c>
      <c r="O37" s="37">
        <v>1</v>
      </c>
      <c r="P37" s="37"/>
      <c r="Q37" s="37"/>
      <c r="R37" s="37"/>
      <c r="S37" s="37"/>
      <c r="T37" s="38">
        <f t="shared" si="7"/>
        <v>0.22727272727272727</v>
      </c>
      <c r="U37" s="40">
        <f t="shared" si="6"/>
        <v>3.5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9</v>
      </c>
      <c r="H43" s="44">
        <v>8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6" zoomScaleNormal="96" zoomScalePageLayoutView="13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169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170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171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11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172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156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73" t="s">
        <v>119</v>
      </c>
      <c r="D13" s="37">
        <v>1</v>
      </c>
      <c r="E13" s="37">
        <v>4</v>
      </c>
      <c r="F13" s="32">
        <f>E13-M13-P13-Q13-R13</f>
        <v>3</v>
      </c>
      <c r="G13" s="37">
        <v>1</v>
      </c>
      <c r="H13" s="43">
        <f t="shared" ref="H13:H32" si="0">SUM(I13:L13)</f>
        <v>1</v>
      </c>
      <c r="I13" s="37">
        <v>1</v>
      </c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1</v>
      </c>
      <c r="W13" s="38">
        <f>(I13+(2*J13)+(3*K13)+(4*L13))/F13</f>
        <v>0.33333333333333331</v>
      </c>
      <c r="X13" s="38">
        <f>(H13+M13+P13)/(F13+M13+P13+R13)</f>
        <v>0.5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74" t="s">
        <v>120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74" t="s">
        <v>121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74" t="s">
        <v>122</v>
      </c>
      <c r="D16" s="37">
        <v>1</v>
      </c>
      <c r="E16" s="37">
        <v>4</v>
      </c>
      <c r="F16" s="32">
        <f t="shared" si="2"/>
        <v>4</v>
      </c>
      <c r="G16" s="37">
        <v>2</v>
      </c>
      <c r="H16" s="43">
        <f t="shared" si="0"/>
        <v>3</v>
      </c>
      <c r="I16" s="37">
        <v>2</v>
      </c>
      <c r="J16" s="37"/>
      <c r="K16" s="37">
        <v>1</v>
      </c>
      <c r="L16" s="37"/>
      <c r="M16" s="37"/>
      <c r="N16" s="37"/>
      <c r="O16" s="37"/>
      <c r="P16" s="37"/>
      <c r="Q16" s="37"/>
      <c r="R16" s="37"/>
      <c r="S16" s="37"/>
      <c r="T16" s="37">
        <v>1</v>
      </c>
      <c r="U16" s="37">
        <v>1</v>
      </c>
      <c r="V16" s="32">
        <f>I16+2*J16+3*K16+4*L16</f>
        <v>5</v>
      </c>
      <c r="W16" s="38">
        <f>(I16+(2*J16)+(3*K16)+(4*L16))/F16</f>
        <v>1.25</v>
      </c>
      <c r="X16" s="38">
        <f t="shared" si="1"/>
        <v>0.75</v>
      </c>
      <c r="Y16" s="38">
        <f>H16/F16</f>
        <v>0.75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74" t="s">
        <v>123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74" t="s">
        <v>124</v>
      </c>
      <c r="D18" s="37">
        <v>1</v>
      </c>
      <c r="E18" s="37">
        <v>4</v>
      </c>
      <c r="F18" s="32">
        <f t="shared" si="2"/>
        <v>3</v>
      </c>
      <c r="G18" s="37">
        <v>1</v>
      </c>
      <c r="H18" s="43">
        <f t="shared" si="0"/>
        <v>2</v>
      </c>
      <c r="I18" s="37">
        <v>2</v>
      </c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/>
      <c r="T18" s="37"/>
      <c r="U18" s="37">
        <v>1</v>
      </c>
      <c r="V18" s="32">
        <f t="shared" si="3"/>
        <v>2</v>
      </c>
      <c r="W18" s="38">
        <f t="shared" si="4"/>
        <v>0.66666666666666663</v>
      </c>
      <c r="X18" s="38">
        <f t="shared" si="1"/>
        <v>0.75</v>
      </c>
      <c r="Y18" s="38">
        <f t="shared" si="5"/>
        <v>0.66666666666666663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74" t="s">
        <v>125</v>
      </c>
      <c r="D19" s="37">
        <v>1</v>
      </c>
      <c r="E19" s="37">
        <v>4</v>
      </c>
      <c r="F19" s="32">
        <f t="shared" si="2"/>
        <v>3</v>
      </c>
      <c r="G19" s="37">
        <v>2</v>
      </c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>
        <v>1</v>
      </c>
      <c r="Q19" s="37"/>
      <c r="R19" s="37"/>
      <c r="S19" s="37"/>
      <c r="T19" s="37"/>
      <c r="U19" s="37">
        <v>1</v>
      </c>
      <c r="V19" s="32">
        <f t="shared" si="3"/>
        <v>1</v>
      </c>
      <c r="W19" s="38">
        <f t="shared" si="4"/>
        <v>0.33333333333333331</v>
      </c>
      <c r="X19" s="38">
        <f t="shared" si="1"/>
        <v>0.5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74" t="s">
        <v>126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74" t="s">
        <v>127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74" t="s">
        <v>128</v>
      </c>
      <c r="D22" s="37">
        <v>1</v>
      </c>
      <c r="E22" s="37">
        <v>4</v>
      </c>
      <c r="F22" s="32">
        <f t="shared" si="2"/>
        <v>4</v>
      </c>
      <c r="G22" s="37">
        <v>3</v>
      </c>
      <c r="H22" s="43">
        <f t="shared" si="0"/>
        <v>3</v>
      </c>
      <c r="I22" s="37">
        <v>2</v>
      </c>
      <c r="J22" s="37"/>
      <c r="K22" s="37"/>
      <c r="L22" s="37">
        <v>1</v>
      </c>
      <c r="M22" s="37"/>
      <c r="N22" s="37"/>
      <c r="O22" s="37"/>
      <c r="P22" s="37"/>
      <c r="Q22" s="37"/>
      <c r="R22" s="37"/>
      <c r="S22" s="37"/>
      <c r="T22" s="37"/>
      <c r="U22" s="37">
        <v>2</v>
      </c>
      <c r="V22" s="32">
        <f t="shared" si="3"/>
        <v>6</v>
      </c>
      <c r="W22" s="38">
        <f t="shared" si="4"/>
        <v>1.5</v>
      </c>
      <c r="X22" s="38">
        <f t="shared" si="1"/>
        <v>0.75</v>
      </c>
      <c r="Y22" s="38">
        <f t="shared" si="5"/>
        <v>0.75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74" t="s">
        <v>129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74" t="s">
        <v>130</v>
      </c>
      <c r="D24" s="37">
        <v>1</v>
      </c>
      <c r="E24" s="37">
        <v>4</v>
      </c>
      <c r="F24" s="32">
        <f t="shared" si="2"/>
        <v>4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74" t="s">
        <v>131</v>
      </c>
      <c r="D25" s="37">
        <v>1</v>
      </c>
      <c r="E25" s="37">
        <v>4</v>
      </c>
      <c r="F25" s="32">
        <f t="shared" si="2"/>
        <v>4</v>
      </c>
      <c r="G25" s="37">
        <v>2</v>
      </c>
      <c r="H25" s="43">
        <f t="shared" si="0"/>
        <v>3</v>
      </c>
      <c r="I25" s="37">
        <v>1</v>
      </c>
      <c r="J25" s="37">
        <v>1</v>
      </c>
      <c r="K25" s="37"/>
      <c r="L25" s="37">
        <v>1</v>
      </c>
      <c r="M25" s="37"/>
      <c r="N25" s="37"/>
      <c r="O25" s="37"/>
      <c r="P25" s="37"/>
      <c r="Q25" s="37"/>
      <c r="R25" s="37"/>
      <c r="S25" s="37"/>
      <c r="T25" s="37"/>
      <c r="U25" s="37">
        <v>3</v>
      </c>
      <c r="V25" s="32">
        <f t="shared" si="3"/>
        <v>7</v>
      </c>
      <c r="W25" s="38">
        <f t="shared" si="4"/>
        <v>1.75</v>
      </c>
      <c r="X25" s="38">
        <f t="shared" si="1"/>
        <v>0.75</v>
      </c>
      <c r="Y25" s="38">
        <f t="shared" si="5"/>
        <v>0.75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74" t="s">
        <v>132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74" t="s">
        <v>133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74" t="s">
        <v>149</v>
      </c>
      <c r="D28" s="37">
        <v>1</v>
      </c>
      <c r="E28" s="37">
        <v>4</v>
      </c>
      <c r="F28" s="32">
        <f t="shared" si="2"/>
        <v>4</v>
      </c>
      <c r="G28" s="37"/>
      <c r="H28" s="43">
        <f t="shared" si="0"/>
        <v>2</v>
      </c>
      <c r="I28" s="37">
        <v>1</v>
      </c>
      <c r="J28" s="37">
        <v>1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>
        <v>2</v>
      </c>
      <c r="V28" s="32">
        <f t="shared" si="3"/>
        <v>3</v>
      </c>
      <c r="W28" s="38">
        <f t="shared" si="4"/>
        <v>0.75</v>
      </c>
      <c r="X28" s="38">
        <f t="shared" si="1"/>
        <v>0.5</v>
      </c>
      <c r="Y28" s="38">
        <f t="shared" si="5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74" t="s">
        <v>134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74" t="s">
        <v>163</v>
      </c>
      <c r="D30" s="37">
        <v>1</v>
      </c>
      <c r="E30" s="37">
        <v>4</v>
      </c>
      <c r="F30" s="32">
        <f t="shared" si="2"/>
        <v>4</v>
      </c>
      <c r="G30" s="37">
        <v>2</v>
      </c>
      <c r="H30" s="43">
        <f t="shared" si="0"/>
        <v>2</v>
      </c>
      <c r="I30" s="37">
        <v>1</v>
      </c>
      <c r="J30" s="37">
        <v>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3</v>
      </c>
      <c r="W30" s="38">
        <f t="shared" si="4"/>
        <v>0.75</v>
      </c>
      <c r="X30" s="38">
        <f t="shared" si="1"/>
        <v>0.5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>
        <v>1</v>
      </c>
      <c r="E37" s="39">
        <v>5</v>
      </c>
      <c r="F37" s="37">
        <v>4</v>
      </c>
      <c r="G37" s="37">
        <v>4</v>
      </c>
      <c r="H37" s="37">
        <v>26</v>
      </c>
      <c r="I37" s="37">
        <v>8</v>
      </c>
      <c r="J37" s="37"/>
      <c r="K37" s="37">
        <v>1</v>
      </c>
      <c r="L37" s="37"/>
      <c r="M37" s="37"/>
      <c r="N37" s="37">
        <v>5</v>
      </c>
      <c r="O37" s="37">
        <v>1</v>
      </c>
      <c r="P37" s="37"/>
      <c r="Q37" s="37">
        <v>1</v>
      </c>
      <c r="R37" s="37"/>
      <c r="S37" s="37"/>
      <c r="T37" s="38">
        <f t="shared" si="7"/>
        <v>0.32</v>
      </c>
      <c r="U37" s="40">
        <f t="shared" si="6"/>
        <v>5.6000000000000005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13</v>
      </c>
      <c r="H43" s="44">
        <v>4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102" zoomScaleNormal="102" zoomScalePageLayoutView="175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>
        <v>43327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>
        <v>43341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145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145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12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147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192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3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3</v>
      </c>
      <c r="F16" s="32">
        <f t="shared" si="2"/>
        <v>3</v>
      </c>
      <c r="G16" s="37"/>
      <c r="H16" s="43">
        <f t="shared" si="0"/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>
        <v>2</v>
      </c>
      <c r="T16" s="37"/>
      <c r="U16" s="37">
        <v>1</v>
      </c>
      <c r="V16" s="32">
        <f>I16+2*J16+3*K16+4*L16</f>
        <v>1</v>
      </c>
      <c r="W16" s="38">
        <f>(I16+(2*J16)+(3*K16)+(4*L16))/F16</f>
        <v>0.33333333333333331</v>
      </c>
      <c r="X16" s="38">
        <f t="shared" si="1"/>
        <v>0.33333333333333331</v>
      </c>
      <c r="Y16" s="38">
        <f>H16/F16</f>
        <v>0.33333333333333331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3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>
        <v>1</v>
      </c>
      <c r="E25" s="37">
        <v>3</v>
      </c>
      <c r="F25" s="32">
        <f t="shared" si="2"/>
        <v>3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3</v>
      </c>
      <c r="F28" s="32">
        <f t="shared" si="2"/>
        <v>3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3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>
        <v>1</v>
      </c>
      <c r="E29" s="37">
        <v>2</v>
      </c>
      <c r="F29" s="32">
        <f t="shared" si="2"/>
        <v>2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>
        <v>2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">
        <v>163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8</v>
      </c>
      <c r="F35" s="37">
        <v>2</v>
      </c>
      <c r="G35" s="37">
        <v>2</v>
      </c>
      <c r="H35" s="37">
        <v>24</v>
      </c>
      <c r="I35" s="37">
        <v>2</v>
      </c>
      <c r="J35" s="37"/>
      <c r="K35" s="37"/>
      <c r="L35" s="37"/>
      <c r="M35" s="37"/>
      <c r="N35" s="37">
        <v>12</v>
      </c>
      <c r="O35" s="37"/>
      <c r="P35" s="37">
        <v>1</v>
      </c>
      <c r="Q35" s="37">
        <v>1</v>
      </c>
      <c r="R35" s="37"/>
      <c r="S35" s="37"/>
      <c r="T35" s="38">
        <f>I35/(H35-K35-L35-M35)</f>
        <v>8.3333333333333329E-2</v>
      </c>
      <c r="U35" s="40">
        <f t="shared" ref="U35:U40" si="6">G35/E35*7</f>
        <v>1.75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</v>
      </c>
      <c r="H43" s="44">
        <v>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8" zoomScaleNormal="98" zoomScalePageLayoutView="13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>
        <v>43331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>
        <v>43341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173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13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174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193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3</v>
      </c>
      <c r="F13" s="32">
        <f>E13-M13-P13-Q13-R13</f>
        <v>3</v>
      </c>
      <c r="G13" s="37">
        <v>1</v>
      </c>
      <c r="H13" s="43">
        <f t="shared" ref="H13:H32" si="0">SUM(I13:L13)</f>
        <v>1</v>
      </c>
      <c r="I13" s="37"/>
      <c r="J13" s="37"/>
      <c r="K13" s="37"/>
      <c r="L13" s="37">
        <v>1</v>
      </c>
      <c r="M13" s="37"/>
      <c r="N13" s="37"/>
      <c r="O13" s="37"/>
      <c r="P13" s="37"/>
      <c r="Q13" s="37"/>
      <c r="R13" s="37"/>
      <c r="S13" s="37">
        <v>2</v>
      </c>
      <c r="T13" s="37"/>
      <c r="U13" s="37">
        <v>3</v>
      </c>
      <c r="V13" s="32">
        <f>I13+2*J13+3*K13+4*L13</f>
        <v>4</v>
      </c>
      <c r="W13" s="38">
        <f>(I13+(2*J13)+(3*K13)+(4*L13))/F13</f>
        <v>1.3333333333333333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4</v>
      </c>
      <c r="F14" s="32">
        <f>E14-M14-P14-Q14-R14</f>
        <v>3</v>
      </c>
      <c r="G14" s="37">
        <v>2</v>
      </c>
      <c r="H14" s="43">
        <f t="shared" si="0"/>
        <v>3</v>
      </c>
      <c r="I14" s="37">
        <v>2</v>
      </c>
      <c r="J14" s="37"/>
      <c r="K14" s="37">
        <v>1</v>
      </c>
      <c r="L14" s="37"/>
      <c r="M14" s="37">
        <v>1</v>
      </c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5</v>
      </c>
      <c r="W14" s="38">
        <f>(I14+(2*J14)+(3*K14)+(4*L14))/F14</f>
        <v>1.6666666666666667</v>
      </c>
      <c r="X14" s="38">
        <f t="shared" ref="X14:X32" si="1">(H14+M14+P14)/(F14+M14+P14+R14)</f>
        <v>1</v>
      </c>
      <c r="Y14" s="38">
        <f>H14/F14</f>
        <v>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3</v>
      </c>
      <c r="F15" s="32">
        <f t="shared" ref="F15:F32" si="2">E15-M15-P15-Q15-R15</f>
        <v>2</v>
      </c>
      <c r="G15" s="37">
        <v>1</v>
      </c>
      <c r="H15" s="43">
        <f t="shared" si="0"/>
        <v>1</v>
      </c>
      <c r="I15" s="37">
        <v>1</v>
      </c>
      <c r="J15" s="37"/>
      <c r="K15" s="37"/>
      <c r="L15" s="37"/>
      <c r="M15" s="37">
        <v>1</v>
      </c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1</v>
      </c>
      <c r="W15" s="38">
        <f>(I15+(2*J15)+(3*K15)+(4*L15))/F15</f>
        <v>0.5</v>
      </c>
      <c r="X15" s="38">
        <f t="shared" si="1"/>
        <v>0.66666666666666663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3</v>
      </c>
      <c r="F16" s="32">
        <f t="shared" si="2"/>
        <v>3</v>
      </c>
      <c r="G16" s="37">
        <v>1</v>
      </c>
      <c r="H16" s="43">
        <f t="shared" si="0"/>
        <v>3</v>
      </c>
      <c r="I16" s="37">
        <v>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2">
        <f>I16+2*J16+3*K16+4*L16</f>
        <v>3</v>
      </c>
      <c r="W16" s="38">
        <f>(I16+(2*J16)+(3*K16)+(4*L16))/F16</f>
        <v>1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3</v>
      </c>
      <c r="F17" s="32">
        <f t="shared" si="2"/>
        <v>2</v>
      </c>
      <c r="G17" s="37"/>
      <c r="H17" s="43">
        <f t="shared" si="0"/>
        <v>1</v>
      </c>
      <c r="I17" s="37">
        <v>1</v>
      </c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0.5</v>
      </c>
      <c r="X17" s="38">
        <f t="shared" si="1"/>
        <v>0.66666666666666663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0</v>
      </c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3</v>
      </c>
      <c r="F23" s="32">
        <f t="shared" si="2"/>
        <v>3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1</v>
      </c>
      <c r="W23" s="38">
        <f t="shared" si="4"/>
        <v>0.33333333333333331</v>
      </c>
      <c r="X23" s="38">
        <f t="shared" si="1"/>
        <v>0.33333333333333331</v>
      </c>
      <c r="Y23" s="38">
        <f t="shared" si="5"/>
        <v>0.33333333333333331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>
        <v>1</v>
      </c>
      <c r="E25" s="37">
        <v>4</v>
      </c>
      <c r="F25" s="32">
        <f t="shared" si="2"/>
        <v>4</v>
      </c>
      <c r="G25" s="37">
        <v>2</v>
      </c>
      <c r="H25" s="43">
        <f t="shared" si="0"/>
        <v>3</v>
      </c>
      <c r="I25" s="37">
        <v>1</v>
      </c>
      <c r="J25" s="37">
        <v>1</v>
      </c>
      <c r="K25" s="37"/>
      <c r="L25" s="37">
        <v>1</v>
      </c>
      <c r="M25" s="37"/>
      <c r="N25" s="37"/>
      <c r="O25" s="37"/>
      <c r="P25" s="37"/>
      <c r="Q25" s="37"/>
      <c r="R25" s="37"/>
      <c r="S25" s="37">
        <v>1</v>
      </c>
      <c r="T25" s="37"/>
      <c r="U25" s="37">
        <v>6</v>
      </c>
      <c r="V25" s="32">
        <f t="shared" si="3"/>
        <v>7</v>
      </c>
      <c r="W25" s="38">
        <f t="shared" si="4"/>
        <v>1.75</v>
      </c>
      <c r="X25" s="38">
        <f t="shared" si="1"/>
        <v>0.75</v>
      </c>
      <c r="Y25" s="38">
        <f t="shared" si="5"/>
        <v>0.75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2</v>
      </c>
      <c r="F28" s="32">
        <f t="shared" si="2"/>
        <v>2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">
        <v>163</v>
      </c>
      <c r="D30" s="37">
        <v>1</v>
      </c>
      <c r="E30" s="37">
        <v>2</v>
      </c>
      <c r="F30" s="32">
        <f t="shared" si="2"/>
        <v>2</v>
      </c>
      <c r="G30" s="37">
        <v>2</v>
      </c>
      <c r="H30" s="43">
        <f t="shared" si="0"/>
        <v>2</v>
      </c>
      <c r="I30" s="37">
        <v>1</v>
      </c>
      <c r="J30" s="37">
        <v>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v>1</v>
      </c>
      <c r="V30" s="43">
        <f t="shared" si="3"/>
        <v>3</v>
      </c>
      <c r="W30" s="38">
        <f t="shared" si="4"/>
        <v>1.5</v>
      </c>
      <c r="X30" s="38">
        <f t="shared" si="1"/>
        <v>1</v>
      </c>
      <c r="Y30" s="38">
        <f t="shared" si="5"/>
        <v>1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5</v>
      </c>
      <c r="F35" s="37">
        <v>4</v>
      </c>
      <c r="G35" s="37">
        <v>4</v>
      </c>
      <c r="H35" s="37">
        <v>24</v>
      </c>
      <c r="I35" s="37">
        <v>4</v>
      </c>
      <c r="J35" s="37">
        <v>0</v>
      </c>
      <c r="K35" s="37">
        <v>4</v>
      </c>
      <c r="L35" s="37"/>
      <c r="M35" s="37"/>
      <c r="N35" s="37">
        <v>5</v>
      </c>
      <c r="O35" s="37">
        <v>1</v>
      </c>
      <c r="P35" s="37"/>
      <c r="Q35" s="37">
        <v>1</v>
      </c>
      <c r="R35" s="37"/>
      <c r="S35" s="37"/>
      <c r="T35" s="38">
        <f>I35/(H35-K35-L35-M35)</f>
        <v>0.2</v>
      </c>
      <c r="U35" s="40">
        <f t="shared" ref="U35:U40" si="6">G35/E35*7</f>
        <v>5.6000000000000005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11</v>
      </c>
      <c r="H43" s="44">
        <v>4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102" zoomScaleNormal="102" zoomScalePageLayoutView="13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>
        <v>43334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>
        <v>43341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136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14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175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194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4</v>
      </c>
      <c r="F13" s="32">
        <f>E13-M13-P13-Q13-R13</f>
        <v>3</v>
      </c>
      <c r="G13" s="37">
        <v>2</v>
      </c>
      <c r="H13" s="43">
        <f t="shared" ref="H13:H32" si="0">SUM(I13:L13)</f>
        <v>2</v>
      </c>
      <c r="I13" s="37">
        <v>1</v>
      </c>
      <c r="J13" s="37"/>
      <c r="K13" s="37"/>
      <c r="L13" s="37">
        <v>1</v>
      </c>
      <c r="M13" s="37"/>
      <c r="N13" s="37"/>
      <c r="O13" s="37"/>
      <c r="P13" s="37"/>
      <c r="Q13" s="37"/>
      <c r="R13" s="37">
        <v>1</v>
      </c>
      <c r="S13" s="37"/>
      <c r="T13" s="37"/>
      <c r="U13" s="37">
        <v>3</v>
      </c>
      <c r="V13" s="32">
        <f>I13+2*J13+3*K13+4*L13</f>
        <v>5</v>
      </c>
      <c r="W13" s="38">
        <f>(I13+(2*J13)+(3*K13)+(4*L13))/F13</f>
        <v>1.6666666666666667</v>
      </c>
      <c r="X13" s="38">
        <f>(H13+M13+P13)/(F13+M13+P13+R13)</f>
        <v>0.5</v>
      </c>
      <c r="Y13" s="38">
        <f>H13/F13</f>
        <v>0.66666666666666663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3</v>
      </c>
      <c r="F15" s="32">
        <f t="shared" ref="F15:F32" si="2">E15-M15-P15-Q15-R15</f>
        <v>3</v>
      </c>
      <c r="G15" s="37">
        <v>2</v>
      </c>
      <c r="H15" s="43">
        <f t="shared" si="0"/>
        <v>2</v>
      </c>
      <c r="I15" s="37">
        <v>1</v>
      </c>
      <c r="J15" s="37"/>
      <c r="K15" s="37">
        <v>1</v>
      </c>
      <c r="L15" s="37"/>
      <c r="M15" s="37"/>
      <c r="N15" s="37"/>
      <c r="O15" s="37"/>
      <c r="P15" s="37"/>
      <c r="Q15" s="37"/>
      <c r="R15" s="37"/>
      <c r="S15" s="37"/>
      <c r="T15" s="37"/>
      <c r="U15" s="37">
        <v>2</v>
      </c>
      <c r="V15" s="32">
        <f>I15+2*J15+3*K15+4*L15</f>
        <v>4</v>
      </c>
      <c r="W15" s="38">
        <f>(I15+(2*J15)+(3*K15)+(4*L15))/F15</f>
        <v>1.3333333333333333</v>
      </c>
      <c r="X15" s="38">
        <f t="shared" si="1"/>
        <v>0.66666666666666663</v>
      </c>
      <c r="Y15" s="38">
        <f>H15/F15</f>
        <v>0.66666666666666663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2">
        <f t="shared" ref="V17:V32" si="3">I17+2*J17+3*K17+4*L17</f>
        <v>1</v>
      </c>
      <c r="W17" s="38">
        <f t="shared" ref="W17:W32" si="4">(I17+(2*J17)+(3*K17)+(4*L17))/F17</f>
        <v>0.33333333333333331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>
        <v>1</v>
      </c>
      <c r="E18" s="37">
        <v>2</v>
      </c>
      <c r="F18" s="32">
        <f t="shared" si="2"/>
        <v>2</v>
      </c>
      <c r="G18" s="37">
        <v>1</v>
      </c>
      <c r="H18" s="43">
        <f t="shared" si="0"/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0.5</v>
      </c>
      <c r="X18" s="38">
        <f t="shared" si="1"/>
        <v>0.5</v>
      </c>
      <c r="Y18" s="38">
        <f t="shared" si="5"/>
        <v>0.5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3</v>
      </c>
      <c r="F19" s="32">
        <f t="shared" si="2"/>
        <v>2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0.5</v>
      </c>
      <c r="X19" s="38">
        <f t="shared" si="1"/>
        <v>0.66666666666666663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>
        <v>1</v>
      </c>
      <c r="E25" s="37">
        <v>4</v>
      </c>
      <c r="F25" s="32">
        <f t="shared" si="2"/>
        <v>4</v>
      </c>
      <c r="G25" s="37">
        <v>2</v>
      </c>
      <c r="H25" s="43">
        <f t="shared" si="0"/>
        <v>3</v>
      </c>
      <c r="I25" s="37">
        <v>1</v>
      </c>
      <c r="J25" s="37">
        <v>2</v>
      </c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37">
        <v>2</v>
      </c>
      <c r="V25" s="32">
        <f t="shared" si="3"/>
        <v>5</v>
      </c>
      <c r="W25" s="38">
        <f t="shared" si="4"/>
        <v>1.25</v>
      </c>
      <c r="X25" s="38">
        <f t="shared" si="1"/>
        <v>0.75</v>
      </c>
      <c r="Y25" s="38">
        <f t="shared" si="5"/>
        <v>0.75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3</v>
      </c>
      <c r="F28" s="32">
        <f t="shared" si="2"/>
        <v>3</v>
      </c>
      <c r="G28" s="37">
        <v>2</v>
      </c>
      <c r="H28" s="43">
        <f t="shared" si="0"/>
        <v>1</v>
      </c>
      <c r="I28" s="37"/>
      <c r="J28" s="37"/>
      <c r="K28" s="37"/>
      <c r="L28" s="37">
        <v>1</v>
      </c>
      <c r="M28" s="37"/>
      <c r="N28" s="37">
        <v>1</v>
      </c>
      <c r="O28" s="37"/>
      <c r="P28" s="37"/>
      <c r="Q28" s="37"/>
      <c r="R28" s="37"/>
      <c r="S28" s="37"/>
      <c r="T28" s="37"/>
      <c r="U28" s="37">
        <v>3</v>
      </c>
      <c r="V28" s="32">
        <f t="shared" si="3"/>
        <v>4</v>
      </c>
      <c r="W28" s="38">
        <f t="shared" si="4"/>
        <v>1.3333333333333333</v>
      </c>
      <c r="X28" s="38">
        <f t="shared" si="1"/>
        <v>0.33333333333333331</v>
      </c>
      <c r="Y28" s="38">
        <f t="shared" si="5"/>
        <v>0.33333333333333331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">
        <v>163</v>
      </c>
      <c r="D30" s="37">
        <v>1</v>
      </c>
      <c r="E30" s="37">
        <v>4</v>
      </c>
      <c r="F30" s="32">
        <f t="shared" si="2"/>
        <v>4</v>
      </c>
      <c r="G30" s="37">
        <v>2</v>
      </c>
      <c r="H30" s="43">
        <f t="shared" si="0"/>
        <v>2</v>
      </c>
      <c r="I30" s="37">
        <v>1</v>
      </c>
      <c r="J30" s="37"/>
      <c r="K30" s="37">
        <v>1</v>
      </c>
      <c r="L30" s="37"/>
      <c r="M30" s="37"/>
      <c r="N30" s="37"/>
      <c r="O30" s="37"/>
      <c r="P30" s="37"/>
      <c r="Q30" s="37"/>
      <c r="R30" s="37"/>
      <c r="S30" s="37"/>
      <c r="T30" s="37"/>
      <c r="U30" s="37">
        <v>2</v>
      </c>
      <c r="V30" s="43">
        <f t="shared" si="3"/>
        <v>4</v>
      </c>
      <c r="W30" s="38">
        <f t="shared" si="4"/>
        <v>1</v>
      </c>
      <c r="X30" s="38">
        <f t="shared" si="1"/>
        <v>0.5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>
        <v>1</v>
      </c>
      <c r="E37" s="39">
        <v>5</v>
      </c>
      <c r="F37" s="37">
        <v>3</v>
      </c>
      <c r="G37" s="37">
        <v>3</v>
      </c>
      <c r="H37" s="37">
        <v>22</v>
      </c>
      <c r="I37" s="37">
        <v>5</v>
      </c>
      <c r="J37" s="37"/>
      <c r="K37" s="37">
        <v>5</v>
      </c>
      <c r="L37" s="37"/>
      <c r="M37" s="37"/>
      <c r="N37" s="37">
        <v>8</v>
      </c>
      <c r="O37" s="37">
        <v>1</v>
      </c>
      <c r="P37" s="37"/>
      <c r="Q37" s="37">
        <v>1</v>
      </c>
      <c r="R37" s="37"/>
      <c r="S37" s="37"/>
      <c r="T37" s="38">
        <f t="shared" si="7"/>
        <v>0.29411764705882354</v>
      </c>
      <c r="U37" s="40">
        <f t="shared" si="6"/>
        <v>4.2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13</v>
      </c>
      <c r="H43" s="44">
        <v>3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5" customFormat="1" ht="15.75" customHeight="1" x14ac:dyDescent="0.25">
      <c r="A5" s="4"/>
      <c r="B5" s="5"/>
      <c r="C5" s="75" t="s">
        <v>0</v>
      </c>
      <c r="E5" s="119" t="s">
        <v>176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>
        <v>43345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75" customFormat="1" ht="15.75" customHeight="1" x14ac:dyDescent="0.3">
      <c r="A6" s="4"/>
      <c r="B6" s="5"/>
      <c r="C6" s="75" t="s">
        <v>2</v>
      </c>
      <c r="E6" s="117" t="s">
        <v>177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75" customFormat="1" x14ac:dyDescent="0.3">
      <c r="A7" s="4"/>
      <c r="B7" s="5"/>
      <c r="C7" s="75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75" customFormat="1" x14ac:dyDescent="0.3">
      <c r="A8" s="4"/>
      <c r="B8" s="5"/>
      <c r="C8" s="75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15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75" customFormat="1" x14ac:dyDescent="0.3">
      <c r="A9" s="4"/>
      <c r="B9" s="5"/>
      <c r="C9" s="75" t="s">
        <v>8</v>
      </c>
      <c r="E9" s="118" t="s">
        <v>178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195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[1]Summary!B7</f>
        <v>0</v>
      </c>
      <c r="C13" s="41" t="str">
        <f>[1]Summary!C7</f>
        <v>Nick Laporte</v>
      </c>
      <c r="D13" s="37">
        <v>1</v>
      </c>
      <c r="E13" s="37">
        <v>5</v>
      </c>
      <c r="F13" s="32">
        <f>E13-M13-P13-Q13-R13</f>
        <v>5</v>
      </c>
      <c r="G13" s="37">
        <v>4</v>
      </c>
      <c r="H13" s="43">
        <f t="shared" ref="H13:H32" si="0">SUM(I13:L13)</f>
        <v>4</v>
      </c>
      <c r="I13" s="37">
        <v>2</v>
      </c>
      <c r="J13" s="37"/>
      <c r="K13" s="37"/>
      <c r="L13" s="37">
        <v>2</v>
      </c>
      <c r="M13" s="37"/>
      <c r="N13" s="37"/>
      <c r="O13" s="37"/>
      <c r="P13" s="37"/>
      <c r="Q13" s="37"/>
      <c r="R13" s="37"/>
      <c r="S13" s="37"/>
      <c r="T13" s="37"/>
      <c r="U13" s="37">
        <v>2</v>
      </c>
      <c r="V13" s="32">
        <f>I13+2*J13+3*K13+4*L13</f>
        <v>10</v>
      </c>
      <c r="W13" s="38">
        <f>(I13+(2*J13)+(3*K13)+(4*L13))/F13</f>
        <v>2</v>
      </c>
      <c r="X13" s="38">
        <f>(H13+M13+P13)/(F13+M13+P13+R13)</f>
        <v>0.8</v>
      </c>
      <c r="Y13" s="38">
        <f>H13/F13</f>
        <v>0.8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[1]Summary!B8</f>
        <v>0</v>
      </c>
      <c r="C14" s="41" t="str">
        <f>[1]Summary!C8</f>
        <v>DJ Stevenson</v>
      </c>
      <c r="D14" s="37">
        <v>1</v>
      </c>
      <c r="E14" s="37">
        <v>2</v>
      </c>
      <c r="F14" s="32">
        <f>E14-M14-P14-Q14-R14</f>
        <v>2</v>
      </c>
      <c r="G14" s="37">
        <v>1</v>
      </c>
      <c r="H14" s="43">
        <f t="shared" si="0"/>
        <v>1</v>
      </c>
      <c r="I14" s="37"/>
      <c r="J14" s="37"/>
      <c r="K14" s="37"/>
      <c r="L14" s="37">
        <v>1</v>
      </c>
      <c r="M14" s="37"/>
      <c r="N14" s="37"/>
      <c r="O14" s="37"/>
      <c r="P14" s="37"/>
      <c r="Q14" s="37"/>
      <c r="R14" s="37"/>
      <c r="S14" s="37">
        <v>1</v>
      </c>
      <c r="T14" s="37"/>
      <c r="U14" s="37">
        <v>1</v>
      </c>
      <c r="V14" s="32">
        <f>I14+2*J14+3*K14+4*L14</f>
        <v>4</v>
      </c>
      <c r="W14" s="38">
        <f>(I14+(2*J14)+(3*K14)+(4*L14))/F14</f>
        <v>2</v>
      </c>
      <c r="X14" s="38">
        <f t="shared" ref="X14:X32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[1]Summary!B9</f>
        <v>0</v>
      </c>
      <c r="C15" s="41" t="str">
        <f>[1]Summary!C9</f>
        <v>Devin Johnston</v>
      </c>
      <c r="D15" s="37">
        <v>1</v>
      </c>
      <c r="E15" s="37">
        <v>5</v>
      </c>
      <c r="F15" s="32">
        <f t="shared" ref="F15:F32" si="2">E15-M15-P15-Q15-R15</f>
        <v>4</v>
      </c>
      <c r="G15" s="37">
        <v>3</v>
      </c>
      <c r="H15" s="43">
        <f t="shared" si="0"/>
        <v>2</v>
      </c>
      <c r="I15" s="37">
        <v>1</v>
      </c>
      <c r="J15" s="37">
        <v>1</v>
      </c>
      <c r="K15" s="37"/>
      <c r="L15" s="37"/>
      <c r="M15" s="37"/>
      <c r="N15" s="37"/>
      <c r="O15" s="37"/>
      <c r="P15" s="37">
        <v>1</v>
      </c>
      <c r="Q15" s="37"/>
      <c r="R15" s="37"/>
      <c r="S15" s="37">
        <v>1</v>
      </c>
      <c r="T15" s="37"/>
      <c r="U15" s="37">
        <v>1</v>
      </c>
      <c r="V15" s="32">
        <f>I15+2*J15+3*K15+4*L15</f>
        <v>3</v>
      </c>
      <c r="W15" s="38">
        <f>(I15+(2*J15)+(3*K15)+(4*L15))/F15</f>
        <v>0.75</v>
      </c>
      <c r="X15" s="38">
        <f t="shared" si="1"/>
        <v>0.6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[1]Summary!B10</f>
        <v>0</v>
      </c>
      <c r="C16" s="41" t="str">
        <f>[1]Summary!C10</f>
        <v>Darren Scholl</v>
      </c>
      <c r="D16" s="37">
        <v>1</v>
      </c>
      <c r="E16" s="37">
        <v>5</v>
      </c>
      <c r="F16" s="32">
        <f t="shared" si="2"/>
        <v>3</v>
      </c>
      <c r="G16" s="37">
        <v>1</v>
      </c>
      <c r="H16" s="43">
        <f t="shared" si="0"/>
        <v>2</v>
      </c>
      <c r="I16" s="37">
        <v>1</v>
      </c>
      <c r="J16" s="37"/>
      <c r="K16" s="37"/>
      <c r="L16" s="37">
        <v>1</v>
      </c>
      <c r="M16" s="37"/>
      <c r="N16" s="37"/>
      <c r="O16" s="37"/>
      <c r="P16" s="37">
        <v>1</v>
      </c>
      <c r="Q16" s="37"/>
      <c r="R16" s="37">
        <v>1</v>
      </c>
      <c r="S16" s="37"/>
      <c r="T16" s="37"/>
      <c r="U16" s="37">
        <v>4</v>
      </c>
      <c r="V16" s="32">
        <f>I16+2*J16+3*K16+4*L16</f>
        <v>5</v>
      </c>
      <c r="W16" s="38">
        <f>(I16+(2*J16)+(3*K16)+(4*L16))/F16</f>
        <v>1.6666666666666667</v>
      </c>
      <c r="X16" s="38">
        <f t="shared" si="1"/>
        <v>0.6</v>
      </c>
      <c r="Y16" s="38">
        <f>H16/F16</f>
        <v>0.66666666666666663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[1]Summary!B11</f>
        <v>0</v>
      </c>
      <c r="C17" s="41" t="str">
        <f>[1]Summary!C11</f>
        <v>Jamie Stanley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[1]Summary!B12</f>
        <v>0</v>
      </c>
      <c r="C18" s="41" t="str">
        <f>[1]Summary!C12</f>
        <v>Justin Laporte</v>
      </c>
      <c r="D18" s="37">
        <v>1</v>
      </c>
      <c r="E18" s="37">
        <v>2</v>
      </c>
      <c r="F18" s="32">
        <f t="shared" si="2"/>
        <v>2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[1]Summary!B13</f>
        <v>0</v>
      </c>
      <c r="C19" s="41" t="str">
        <f>[1]Summary!C13</f>
        <v>Dwayne Laporte</v>
      </c>
      <c r="D19" s="37">
        <v>1</v>
      </c>
      <c r="E19" s="37">
        <v>2</v>
      </c>
      <c r="F19" s="32">
        <f t="shared" si="2"/>
        <v>1</v>
      </c>
      <c r="G19" s="37">
        <v>1</v>
      </c>
      <c r="H19" s="43">
        <f t="shared" si="0"/>
        <v>1</v>
      </c>
      <c r="I19" s="37"/>
      <c r="J19" s="37">
        <v>1</v>
      </c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>
        <v>1</v>
      </c>
      <c r="V19" s="32">
        <f t="shared" si="3"/>
        <v>2</v>
      </c>
      <c r="W19" s="38">
        <f t="shared" si="4"/>
        <v>2</v>
      </c>
      <c r="X19" s="38">
        <f t="shared" si="1"/>
        <v>1</v>
      </c>
      <c r="Y19" s="38">
        <f t="shared" si="5"/>
        <v>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[1]Summary!B14</f>
        <v>0</v>
      </c>
      <c r="C20" s="41" t="str">
        <f>[1]Summary!C14</f>
        <v>Marc Miller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[1]Summary!B15</f>
        <v>0</v>
      </c>
      <c r="C21" s="41" t="str">
        <f>[1]Summary!C15</f>
        <v>Jason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[1]Summary!B16</f>
        <v>0</v>
      </c>
      <c r="C22" s="41" t="str">
        <f>[1]Summary!C16</f>
        <v>Chase Duckworth</v>
      </c>
      <c r="D22" s="37">
        <v>1</v>
      </c>
      <c r="E22" s="37">
        <v>5</v>
      </c>
      <c r="F22" s="32">
        <f t="shared" si="2"/>
        <v>5</v>
      </c>
      <c r="G22" s="37">
        <v>1</v>
      </c>
      <c r="H22" s="43">
        <f t="shared" si="0"/>
        <v>2</v>
      </c>
      <c r="I22" s="37">
        <v>1</v>
      </c>
      <c r="J22" s="37"/>
      <c r="K22" s="37"/>
      <c r="L22" s="37">
        <v>1</v>
      </c>
      <c r="M22" s="37"/>
      <c r="N22" s="37"/>
      <c r="O22" s="37"/>
      <c r="P22" s="37"/>
      <c r="Q22" s="37"/>
      <c r="R22" s="37"/>
      <c r="S22" s="37"/>
      <c r="T22" s="37"/>
      <c r="U22" s="37">
        <v>3</v>
      </c>
      <c r="V22" s="32">
        <f t="shared" si="3"/>
        <v>5</v>
      </c>
      <c r="W22" s="38">
        <f t="shared" si="4"/>
        <v>1</v>
      </c>
      <c r="X22" s="38">
        <f t="shared" si="1"/>
        <v>0.4</v>
      </c>
      <c r="Y22" s="38">
        <f t="shared" si="5"/>
        <v>0.4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[1]Summary!B17</f>
        <v>0</v>
      </c>
      <c r="C23" s="41" t="str">
        <f>[1]Summary!C17</f>
        <v>Ryan Ohlmstead</v>
      </c>
      <c r="D23" s="37">
        <v>1</v>
      </c>
      <c r="E23" s="37">
        <v>4</v>
      </c>
      <c r="F23" s="32">
        <f t="shared" si="2"/>
        <v>3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1</v>
      </c>
      <c r="W23" s="38">
        <f t="shared" si="4"/>
        <v>0.33333333333333331</v>
      </c>
      <c r="X23" s="38">
        <f t="shared" si="1"/>
        <v>0.5</v>
      </c>
      <c r="Y23" s="38">
        <f t="shared" si="5"/>
        <v>0.33333333333333331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[1]Summary!B18</f>
        <v>0</v>
      </c>
      <c r="C24" s="41" t="str">
        <f>[1]Summary!C18</f>
        <v>Mike Bosch</v>
      </c>
      <c r="D24" s="37">
        <v>1</v>
      </c>
      <c r="E24" s="37">
        <v>4</v>
      </c>
      <c r="F24" s="32">
        <f t="shared" si="2"/>
        <v>4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2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[1]Summary!B19</f>
        <v>0</v>
      </c>
      <c r="C25" s="41" t="str">
        <f>[1]Summary!C19</f>
        <v>Jake Moulton</v>
      </c>
      <c r="D25" s="37">
        <v>1</v>
      </c>
      <c r="E25" s="37">
        <v>5</v>
      </c>
      <c r="F25" s="32">
        <f t="shared" si="2"/>
        <v>4</v>
      </c>
      <c r="G25" s="37">
        <v>3</v>
      </c>
      <c r="H25" s="43">
        <f t="shared" si="0"/>
        <v>2</v>
      </c>
      <c r="I25" s="37">
        <v>1</v>
      </c>
      <c r="J25" s="37"/>
      <c r="K25" s="37"/>
      <c r="L25" s="37">
        <v>1</v>
      </c>
      <c r="M25" s="37"/>
      <c r="N25" s="37"/>
      <c r="O25" s="37"/>
      <c r="P25" s="37">
        <v>1</v>
      </c>
      <c r="Q25" s="37"/>
      <c r="R25" s="37"/>
      <c r="S25" s="37"/>
      <c r="T25" s="37"/>
      <c r="U25" s="37">
        <v>3</v>
      </c>
      <c r="V25" s="32">
        <f t="shared" si="3"/>
        <v>5</v>
      </c>
      <c r="W25" s="38">
        <f t="shared" si="4"/>
        <v>1.25</v>
      </c>
      <c r="X25" s="38">
        <f t="shared" si="1"/>
        <v>0.6</v>
      </c>
      <c r="Y25" s="38">
        <f t="shared" si="5"/>
        <v>0.5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[1]Summary!B20</f>
        <v>0</v>
      </c>
      <c r="C26" s="41" t="str">
        <f>[1]Summary!C20</f>
        <v>Carson Lamb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[1]Summary!B21</f>
        <v>0</v>
      </c>
      <c r="C27" s="41" t="str">
        <f>[1]Summary!C21</f>
        <v>Taylor Helesic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[1]Summary!B22</f>
        <v>0</v>
      </c>
      <c r="C28" s="41" t="str">
        <f>[1]Summary!C22</f>
        <v>Matt Downey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[1]Summary!B23</f>
        <v>0</v>
      </c>
      <c r="C29" s="41" t="str">
        <f>[1]Summary!C23</f>
        <v>Steve Hewitt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[1]Summary!B24</f>
        <v>0</v>
      </c>
      <c r="C30" s="41">
        <f>[1]Summary!C24</f>
        <v>0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[1]Summary!B25</f>
        <v>0</v>
      </c>
      <c r="C31" s="41">
        <f>[1]Summary!C25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[1]Summary!B26</f>
        <v>0</v>
      </c>
      <c r="C32" s="41">
        <f>[1]Summary!C26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[1]Summary!B31</f>
        <v>0</v>
      </c>
      <c r="C35" s="41" t="str">
        <f>[1]Summary!C31</f>
        <v>DJ Stevenson</v>
      </c>
      <c r="D35" s="37">
        <v>1</v>
      </c>
      <c r="E35" s="39">
        <v>3.1</v>
      </c>
      <c r="F35" s="37">
        <v>4</v>
      </c>
      <c r="G35" s="37">
        <v>4</v>
      </c>
      <c r="H35" s="37">
        <v>19</v>
      </c>
      <c r="I35" s="37">
        <v>3</v>
      </c>
      <c r="J35" s="37">
        <v>2</v>
      </c>
      <c r="K35" s="37">
        <v>3</v>
      </c>
      <c r="L35" s="37"/>
      <c r="M35" s="37"/>
      <c r="N35" s="37">
        <v>4</v>
      </c>
      <c r="O35" s="37">
        <v>1</v>
      </c>
      <c r="P35" s="37"/>
      <c r="Q35" s="37"/>
      <c r="R35" s="37"/>
      <c r="S35" s="37"/>
      <c r="T35" s="38">
        <f>I35/(H35-K35-L35-M35)</f>
        <v>0.1875</v>
      </c>
      <c r="U35" s="40">
        <f t="shared" ref="U35:U40" si="6">G35/E35*7</f>
        <v>9.0322580645161281</v>
      </c>
      <c r="V35" s="27"/>
      <c r="W35" s="23"/>
      <c r="X35" s="23"/>
      <c r="Y35" s="13"/>
    </row>
    <row r="36" spans="1:25" x14ac:dyDescent="0.3">
      <c r="A36" s="12">
        <v>2</v>
      </c>
      <c r="B36" s="41">
        <f>[1]Summary!B32</f>
        <v>0</v>
      </c>
      <c r="C36" s="41" t="str">
        <f>[1]Summary!C32</f>
        <v>Dwayne Laporte</v>
      </c>
      <c r="D36" s="37">
        <v>1</v>
      </c>
      <c r="E36" s="39">
        <v>3.2</v>
      </c>
      <c r="F36" s="37">
        <v>6</v>
      </c>
      <c r="G36" s="37">
        <v>6</v>
      </c>
      <c r="H36" s="37">
        <v>17</v>
      </c>
      <c r="I36" s="37">
        <v>9</v>
      </c>
      <c r="J36" s="37">
        <v>0</v>
      </c>
      <c r="K36" s="37"/>
      <c r="L36" s="37"/>
      <c r="M36" s="37"/>
      <c r="N36" s="37">
        <v>4</v>
      </c>
      <c r="O36" s="37"/>
      <c r="P36" s="37"/>
      <c r="Q36" s="37"/>
      <c r="R36" s="37"/>
      <c r="S36" s="37"/>
      <c r="T36" s="38">
        <f t="shared" ref="T36:T40" si="7">I36/(H36-K36-L36-M36)</f>
        <v>0.52941176470588236</v>
      </c>
      <c r="U36" s="40">
        <f t="shared" si="6"/>
        <v>13.125</v>
      </c>
      <c r="V36" s="27"/>
      <c r="W36" s="23"/>
      <c r="X36" s="23"/>
      <c r="Y36" s="13"/>
    </row>
    <row r="37" spans="1:25" x14ac:dyDescent="0.3">
      <c r="A37" s="12">
        <v>3</v>
      </c>
      <c r="B37" s="41">
        <f>[1]Summary!B33</f>
        <v>0</v>
      </c>
      <c r="C37" s="41" t="str">
        <f>[1]Summary!C33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[1]Summary!B34</f>
        <v>0</v>
      </c>
      <c r="C38" s="41">
        <f>[1]Summary!C34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[1]Summary!B35</f>
        <v>0</v>
      </c>
      <c r="C39" s="41">
        <f>[1]Summary!C35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[1]Summary!B36</f>
        <v>0</v>
      </c>
      <c r="C40" s="41">
        <f>[1]Summary!C36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15</v>
      </c>
      <c r="H43" s="44">
        <v>10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>
        <v>43320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 t="s">
        <v>180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170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16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181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196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2</v>
      </c>
      <c r="F13" s="32">
        <f>E13-M13-P13-Q13-R13</f>
        <v>2</v>
      </c>
      <c r="G13" s="37">
        <v>2</v>
      </c>
      <c r="H13" s="43">
        <f t="shared" ref="H13:H32" si="0">SUM(I13:L13)</f>
        <v>2</v>
      </c>
      <c r="I13" s="37"/>
      <c r="J13" s="37">
        <v>2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2">
        <f>I13+2*J13+3*K13+4*L13</f>
        <v>4</v>
      </c>
      <c r="W13" s="38">
        <f>(I13+(2*J13)+(3*K13)+(4*L13))/F13</f>
        <v>2</v>
      </c>
      <c r="X13" s="38">
        <f>(H13+M13+P13)/(F13+M13+P13+R13)</f>
        <v>1</v>
      </c>
      <c r="Y13" s="38">
        <f>H13/F13</f>
        <v>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4</v>
      </c>
      <c r="F14" s="32">
        <f>E14-M14-P14-Q14-R14</f>
        <v>3</v>
      </c>
      <c r="G14" s="37">
        <v>1</v>
      </c>
      <c r="H14" s="43">
        <f t="shared" si="0"/>
        <v>1</v>
      </c>
      <c r="I14" s="37">
        <v>1</v>
      </c>
      <c r="J14" s="37"/>
      <c r="K14" s="37"/>
      <c r="L14" s="37"/>
      <c r="M14" s="37">
        <v>1</v>
      </c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1</v>
      </c>
      <c r="W14" s="38">
        <f>(I14+(2*J14)+(3*K14)+(4*L14))/F14</f>
        <v>0.33333333333333331</v>
      </c>
      <c r="X14" s="38">
        <f t="shared" ref="X14:X32" si="1">(H14+M14+P14)/(F14+M14+P14+R14)</f>
        <v>0.5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1</v>
      </c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>
        <f t="shared" si="1"/>
        <v>1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4</v>
      </c>
      <c r="F17" s="32">
        <f t="shared" si="2"/>
        <v>3</v>
      </c>
      <c r="G17" s="37">
        <v>2</v>
      </c>
      <c r="H17" s="43">
        <f t="shared" si="0"/>
        <v>1</v>
      </c>
      <c r="I17" s="37">
        <v>1</v>
      </c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0.33333333333333331</v>
      </c>
      <c r="X17" s="38">
        <f t="shared" si="1"/>
        <v>0.5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>
        <v>1</v>
      </c>
      <c r="E18" s="37">
        <v>4</v>
      </c>
      <c r="F18" s="32">
        <f t="shared" si="2"/>
        <v>3</v>
      </c>
      <c r="G18" s="37">
        <v>2</v>
      </c>
      <c r="H18" s="43">
        <f t="shared" si="0"/>
        <v>2</v>
      </c>
      <c r="I18" s="37">
        <v>2</v>
      </c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/>
      <c r="T18" s="37"/>
      <c r="U18" s="37">
        <v>1</v>
      </c>
      <c r="V18" s="32">
        <f t="shared" si="3"/>
        <v>2</v>
      </c>
      <c r="W18" s="38">
        <f t="shared" si="4"/>
        <v>0.66666666666666663</v>
      </c>
      <c r="X18" s="38">
        <f t="shared" si="1"/>
        <v>0.75</v>
      </c>
      <c r="Y18" s="38">
        <f t="shared" si="5"/>
        <v>0.66666666666666663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4</v>
      </c>
      <c r="F19" s="32">
        <f t="shared" si="2"/>
        <v>3</v>
      </c>
      <c r="G19" s="37">
        <v>2</v>
      </c>
      <c r="H19" s="43">
        <f t="shared" si="0"/>
        <v>3</v>
      </c>
      <c r="I19" s="37">
        <v>2</v>
      </c>
      <c r="J19" s="37">
        <v>1</v>
      </c>
      <c r="K19" s="37"/>
      <c r="L19" s="37"/>
      <c r="M19" s="37"/>
      <c r="N19" s="37"/>
      <c r="O19" s="37"/>
      <c r="P19" s="37"/>
      <c r="Q19" s="37"/>
      <c r="R19" s="37">
        <v>1</v>
      </c>
      <c r="S19" s="37"/>
      <c r="T19" s="37"/>
      <c r="U19" s="37">
        <v>4</v>
      </c>
      <c r="V19" s="32">
        <f t="shared" si="3"/>
        <v>4</v>
      </c>
      <c r="W19" s="38">
        <f t="shared" si="4"/>
        <v>1.3333333333333333</v>
      </c>
      <c r="X19" s="38">
        <f t="shared" si="1"/>
        <v>0.75</v>
      </c>
      <c r="Y19" s="38">
        <f t="shared" si="5"/>
        <v>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>
        <v>1</v>
      </c>
      <c r="E21" s="37">
        <v>4</v>
      </c>
      <c r="F21" s="32">
        <f ca="1">F21</f>
        <v>0</v>
      </c>
      <c r="G21" s="37">
        <v>2</v>
      </c>
      <c r="H21" s="43">
        <f t="shared" si="0"/>
        <v>4</v>
      </c>
      <c r="I21" s="37">
        <v>2</v>
      </c>
      <c r="J21" s="37">
        <v>2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2</v>
      </c>
      <c r="V21" s="32">
        <f t="shared" si="3"/>
        <v>6</v>
      </c>
      <c r="W21" s="38">
        <f t="shared" ca="1" si="4"/>
        <v>0</v>
      </c>
      <c r="X21" s="38">
        <f t="shared" ca="1" si="1"/>
        <v>0</v>
      </c>
      <c r="Y21" s="38">
        <f t="shared" ca="1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4</v>
      </c>
      <c r="F22" s="32">
        <f t="shared" si="2"/>
        <v>4</v>
      </c>
      <c r="G22" s="37">
        <v>1</v>
      </c>
      <c r="H22" s="43">
        <f t="shared" si="0"/>
        <v>2</v>
      </c>
      <c r="I22" s="37"/>
      <c r="J22" s="37">
        <v>1</v>
      </c>
      <c r="K22" s="37">
        <v>1</v>
      </c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>
        <v>1</v>
      </c>
      <c r="V22" s="32">
        <f t="shared" si="3"/>
        <v>5</v>
      </c>
      <c r="W22" s="38">
        <f t="shared" si="4"/>
        <v>1.25</v>
      </c>
      <c r="X22" s="38">
        <f t="shared" si="1"/>
        <v>0.5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3</v>
      </c>
      <c r="F23" s="32">
        <f t="shared" si="2"/>
        <v>2</v>
      </c>
      <c r="G23" s="37">
        <v>1</v>
      </c>
      <c r="H23" s="43">
        <f t="shared" si="0"/>
        <v>2</v>
      </c>
      <c r="I23" s="37">
        <v>2</v>
      </c>
      <c r="J23" s="37"/>
      <c r="K23" s="37"/>
      <c r="L23" s="37"/>
      <c r="M23" s="37"/>
      <c r="N23" s="37"/>
      <c r="O23" s="37"/>
      <c r="P23" s="37"/>
      <c r="Q23" s="37">
        <v>1</v>
      </c>
      <c r="R23" s="37"/>
      <c r="S23" s="37"/>
      <c r="T23" s="37">
        <v>1</v>
      </c>
      <c r="U23" s="37">
        <v>2</v>
      </c>
      <c r="V23" s="32">
        <f t="shared" si="3"/>
        <v>2</v>
      </c>
      <c r="W23" s="38">
        <f t="shared" si="4"/>
        <v>1</v>
      </c>
      <c r="X23" s="38">
        <f t="shared" si="1"/>
        <v>1</v>
      </c>
      <c r="Y23" s="38">
        <f t="shared" si="5"/>
        <v>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2</v>
      </c>
      <c r="F28" s="32">
        <f t="shared" si="2"/>
        <v>2</v>
      </c>
      <c r="G28" s="37"/>
      <c r="H28" s="43">
        <f t="shared" si="0"/>
        <v>1</v>
      </c>
      <c r="I28" s="37"/>
      <c r="J28" s="37">
        <v>1</v>
      </c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>
        <v>1</v>
      </c>
      <c r="V28" s="32">
        <f t="shared" si="3"/>
        <v>2</v>
      </c>
      <c r="W28" s="38">
        <f t="shared" si="4"/>
        <v>1</v>
      </c>
      <c r="X28" s="38">
        <f t="shared" si="1"/>
        <v>0.5</v>
      </c>
      <c r="Y28" s="38">
        <f t="shared" si="5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5</v>
      </c>
      <c r="F35" s="37">
        <v>6</v>
      </c>
      <c r="G35" s="37">
        <v>6</v>
      </c>
      <c r="H35" s="37">
        <v>30</v>
      </c>
      <c r="I35" s="37">
        <v>7</v>
      </c>
      <c r="J35" s="37"/>
      <c r="K35" s="37">
        <v>7</v>
      </c>
      <c r="L35" s="37"/>
      <c r="M35" s="37"/>
      <c r="N35" s="37">
        <v>5</v>
      </c>
      <c r="O35" s="37">
        <v>1</v>
      </c>
      <c r="P35" s="37"/>
      <c r="Q35" s="37"/>
      <c r="R35" s="37"/>
      <c r="S35" s="37"/>
      <c r="T35" s="38">
        <f>I35/(H35-K35-L35-M35)</f>
        <v>0.30434782608695654</v>
      </c>
      <c r="U35" s="40">
        <f t="shared" ref="U35:U40" si="6">G35/E35*7</f>
        <v>8.4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13</v>
      </c>
      <c r="H43" s="44">
        <v>6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>
        <v>43296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197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197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17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198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166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0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6" customFormat="1" ht="15.75" customHeight="1" x14ac:dyDescent="0.25">
      <c r="A5" s="4"/>
      <c r="B5" s="5"/>
      <c r="C5" s="76" t="s">
        <v>0</v>
      </c>
      <c r="E5" s="119" t="s">
        <v>186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 t="s">
        <v>184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76" customFormat="1" ht="15.75" customHeight="1" x14ac:dyDescent="0.3">
      <c r="A6" s="4"/>
      <c r="B6" s="5"/>
      <c r="C6" s="76" t="s">
        <v>2</v>
      </c>
      <c r="E6" s="117" t="s">
        <v>158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135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76" customFormat="1" x14ac:dyDescent="0.3">
      <c r="A7" s="4"/>
      <c r="B7" s="5"/>
      <c r="C7" s="7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76" customFormat="1" x14ac:dyDescent="0.3">
      <c r="A8" s="4"/>
      <c r="B8" s="5"/>
      <c r="C8" s="76" t="s">
        <v>6</v>
      </c>
      <c r="E8" s="117" t="s">
        <v>158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16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76" customFormat="1" x14ac:dyDescent="0.3">
      <c r="A9" s="4"/>
      <c r="B9" s="5"/>
      <c r="C9" s="76" t="s">
        <v>8</v>
      </c>
      <c r="E9" s="118" t="s">
        <v>187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199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[2]Summary!B7</f>
        <v>0</v>
      </c>
      <c r="C13" s="41" t="str">
        <f>[2]Summary!C7</f>
        <v>Nick Laporte</v>
      </c>
      <c r="D13" s="37">
        <v>1</v>
      </c>
      <c r="E13" s="37">
        <v>3</v>
      </c>
      <c r="F13" s="32">
        <f>E13-M13-P13-Q13-R13</f>
        <v>3</v>
      </c>
      <c r="G13" s="37">
        <v>1</v>
      </c>
      <c r="H13" s="43">
        <f t="shared" ref="H13:H32" si="0">SUM(I13:L13)</f>
        <v>1</v>
      </c>
      <c r="I13" s="37"/>
      <c r="J13" s="37"/>
      <c r="K13" s="37"/>
      <c r="L13" s="37">
        <v>1</v>
      </c>
      <c r="M13" s="37"/>
      <c r="N13" s="37"/>
      <c r="O13" s="37"/>
      <c r="P13" s="37"/>
      <c r="Q13" s="37"/>
      <c r="R13" s="37"/>
      <c r="S13" s="37">
        <v>2</v>
      </c>
      <c r="T13" s="37"/>
      <c r="U13" s="37">
        <v>1</v>
      </c>
      <c r="V13" s="32">
        <f>I13+2*J13+3*K13+4*L13</f>
        <v>4</v>
      </c>
      <c r="W13" s="38">
        <f>(I13+(2*J13)+(3*K13)+(4*L13))/F13</f>
        <v>1.3333333333333333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[2]Summary!B8</f>
        <v>0</v>
      </c>
      <c r="C14" s="41" t="str">
        <f>[2]Summary!C8</f>
        <v>DJ Stevenson</v>
      </c>
      <c r="D14" s="37">
        <v>1</v>
      </c>
      <c r="E14" s="37">
        <v>3</v>
      </c>
      <c r="F14" s="32">
        <f>E14-M14-P14-Q14-R14</f>
        <v>2</v>
      </c>
      <c r="G14" s="37"/>
      <c r="H14" s="43">
        <f t="shared" si="0"/>
        <v>1</v>
      </c>
      <c r="I14" s="37"/>
      <c r="J14" s="37">
        <v>1</v>
      </c>
      <c r="K14" s="37"/>
      <c r="L14" s="37"/>
      <c r="M14" s="37">
        <v>1</v>
      </c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2</v>
      </c>
      <c r="W14" s="38">
        <f>(I14+(2*J14)+(3*K14)+(4*L14))/F14</f>
        <v>1</v>
      </c>
      <c r="X14" s="38">
        <f t="shared" ref="X14:X32" si="1">(H14+M14+P14)/(F14+M14+P14+R14)</f>
        <v>0.66666666666666663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[2]Summary!B9</f>
        <v>0</v>
      </c>
      <c r="C15" s="41" t="str">
        <f>[2]Summary!C9</f>
        <v>Devin Johnston</v>
      </c>
      <c r="D15" s="37">
        <v>1</v>
      </c>
      <c r="E15" s="37">
        <v>3</v>
      </c>
      <c r="F15" s="32">
        <f t="shared" ref="F15:F32" si="2">E15-M15-P15-Q15-R15</f>
        <v>3</v>
      </c>
      <c r="G15" s="37">
        <v>1</v>
      </c>
      <c r="H15" s="43">
        <f t="shared" si="0"/>
        <v>1</v>
      </c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>
        <v>1</v>
      </c>
      <c r="T15" s="37"/>
      <c r="U15" s="37"/>
      <c r="V15" s="32">
        <f>I15+2*J15+3*K15+4*L15</f>
        <v>1</v>
      </c>
      <c r="W15" s="38">
        <f>(I15+(2*J15)+(3*K15)+(4*L15))/F15</f>
        <v>0.33333333333333331</v>
      </c>
      <c r="X15" s="38">
        <f t="shared" si="1"/>
        <v>0.33333333333333331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[2]Summary!B10</f>
        <v>0</v>
      </c>
      <c r="C16" s="41" t="str">
        <f>[2]Summary!C10</f>
        <v>Darren Scholl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1</v>
      </c>
      <c r="W16" s="38">
        <f>(I16+(2*J16)+(3*K16)+(4*L16))/F16</f>
        <v>0.5</v>
      </c>
      <c r="X16" s="38">
        <f t="shared" si="1"/>
        <v>0.5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[2]Summary!B11</f>
        <v>0</v>
      </c>
      <c r="C17" s="41" t="str">
        <f>[2]Summary!C11</f>
        <v>Jamie Stanley</v>
      </c>
      <c r="D17" s="37">
        <v>1</v>
      </c>
      <c r="E17" s="37">
        <v>3</v>
      </c>
      <c r="F17" s="32">
        <f t="shared" si="2"/>
        <v>3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[2]Summary!B12</f>
        <v>0</v>
      </c>
      <c r="C18" s="41" t="str">
        <f>[2]Summary!C12</f>
        <v>Justin Laporte</v>
      </c>
      <c r="D18" s="37">
        <v>1</v>
      </c>
      <c r="E18" s="37">
        <v>3</v>
      </c>
      <c r="F18" s="32">
        <f t="shared" si="2"/>
        <v>3</v>
      </c>
      <c r="G18" s="37">
        <v>1</v>
      </c>
      <c r="H18" s="43">
        <f t="shared" si="0"/>
        <v>2</v>
      </c>
      <c r="I18" s="37">
        <v>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2</v>
      </c>
      <c r="W18" s="38">
        <f t="shared" si="4"/>
        <v>0.66666666666666663</v>
      </c>
      <c r="X18" s="38">
        <f t="shared" si="1"/>
        <v>0.66666666666666663</v>
      </c>
      <c r="Y18" s="38">
        <f t="shared" si="5"/>
        <v>0.66666666666666663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[2]Summary!B13</f>
        <v>0</v>
      </c>
      <c r="C19" s="41" t="str">
        <f>[2]Summary!C13</f>
        <v>Dwayne Laporte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[2]Summary!B14</f>
        <v>0</v>
      </c>
      <c r="C20" s="41" t="str">
        <f>[2]Summary!C14</f>
        <v>Marc Miller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[2]Summary!B15</f>
        <v>0</v>
      </c>
      <c r="C21" s="41" t="str">
        <f>[2]Summary!C15</f>
        <v>Jason Duckworth</v>
      </c>
      <c r="D21" s="37">
        <v>1</v>
      </c>
      <c r="E21" s="37">
        <v>1</v>
      </c>
      <c r="F21" s="32">
        <f t="shared" si="2"/>
        <v>1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[2]Summary!B16</f>
        <v>0</v>
      </c>
      <c r="C22" s="41" t="str">
        <f>[2]Summary!C16</f>
        <v>Chase Duckworth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[2]Summary!B17</f>
        <v>0</v>
      </c>
      <c r="C23" s="41" t="str">
        <f>[2]Summary!C17</f>
        <v>Ryan Ohlmstead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1</v>
      </c>
      <c r="I23" s="37"/>
      <c r="J23" s="37">
        <v>1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2</v>
      </c>
      <c r="W23" s="38">
        <f t="shared" si="4"/>
        <v>1</v>
      </c>
      <c r="X23" s="38">
        <f t="shared" si="1"/>
        <v>0.5</v>
      </c>
      <c r="Y23" s="38">
        <f t="shared" si="5"/>
        <v>0.5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[2]Summary!B18</f>
        <v>0</v>
      </c>
      <c r="C24" s="41" t="str">
        <f>[2]Summary!C18</f>
        <v>Mike Bosch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[2]Summary!B19</f>
        <v>0</v>
      </c>
      <c r="C25" s="41" t="str">
        <f>[2]Summary!C19</f>
        <v>Jake Moulton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[2]Summary!B20</f>
        <v>0</v>
      </c>
      <c r="C26" s="41" t="str">
        <f>[2]Summary!C20</f>
        <v>Carson Lamb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[2]Summary!B21</f>
        <v>0</v>
      </c>
      <c r="C27" s="41" t="str">
        <f>[2]Summary!C21</f>
        <v>Taylor Helesic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[2]Summary!B22</f>
        <v>0</v>
      </c>
      <c r="C28" s="41" t="str">
        <f>[2]Summary!C22</f>
        <v>Matt Downey</v>
      </c>
      <c r="D28" s="37">
        <v>1</v>
      </c>
      <c r="E28" s="37">
        <v>2</v>
      </c>
      <c r="F28" s="32">
        <f t="shared" si="2"/>
        <v>2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[2]Summary!B23</f>
        <v>0</v>
      </c>
      <c r="C29" s="41" t="str">
        <f>[2]Summary!C23</f>
        <v>Steve Hewitt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[2]Summary!B24</f>
        <v>0</v>
      </c>
      <c r="C30" s="41" t="s">
        <v>163</v>
      </c>
      <c r="D30" s="37">
        <v>1</v>
      </c>
      <c r="E30" s="37">
        <v>3</v>
      </c>
      <c r="F30" s="32">
        <f t="shared" si="2"/>
        <v>3</v>
      </c>
      <c r="G30" s="37"/>
      <c r="H30" s="43">
        <f t="shared" si="0"/>
        <v>1</v>
      </c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1</v>
      </c>
      <c r="W30" s="38">
        <f t="shared" si="4"/>
        <v>0.33333333333333331</v>
      </c>
      <c r="X30" s="38">
        <f t="shared" si="1"/>
        <v>0.33333333333333331</v>
      </c>
      <c r="Y30" s="38">
        <f t="shared" si="5"/>
        <v>0.33333333333333331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[2]Summary!B25</f>
        <v>0</v>
      </c>
      <c r="C31" s="41">
        <f>[2]Summary!C25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[2]Summary!B26</f>
        <v>0</v>
      </c>
      <c r="C32" s="41">
        <f>[2]Summary!C26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[2]Summary!B31</f>
        <v>0</v>
      </c>
      <c r="C35" s="41" t="str">
        <f>[2]Summary!C31</f>
        <v>DJ Stevenson</v>
      </c>
      <c r="D35" s="37">
        <v>1</v>
      </c>
      <c r="E35" s="39">
        <v>7</v>
      </c>
      <c r="F35" s="37">
        <v>5</v>
      </c>
      <c r="G35" s="37">
        <v>5</v>
      </c>
      <c r="H35" s="37">
        <v>25</v>
      </c>
      <c r="I35" s="37">
        <v>5</v>
      </c>
      <c r="J35" s="37"/>
      <c r="K35" s="37">
        <v>2</v>
      </c>
      <c r="L35" s="37"/>
      <c r="M35" s="37"/>
      <c r="N35" s="37">
        <v>5</v>
      </c>
      <c r="O35" s="37"/>
      <c r="P35" s="37">
        <v>1</v>
      </c>
      <c r="Q35" s="37">
        <v>1</v>
      </c>
      <c r="R35" s="37"/>
      <c r="S35" s="37"/>
      <c r="T35" s="38">
        <f>I35/(H35-K35-L35-M35)</f>
        <v>0.21739130434782608</v>
      </c>
      <c r="U35" s="40">
        <f t="shared" ref="U35:U40" si="6">G35/E35*7</f>
        <v>5</v>
      </c>
      <c r="V35" s="27"/>
      <c r="W35" s="23"/>
      <c r="X35" s="23"/>
      <c r="Y35" s="13"/>
    </row>
    <row r="36" spans="1:25" x14ac:dyDescent="0.3">
      <c r="A36" s="12">
        <v>2</v>
      </c>
      <c r="B36" s="41">
        <f>[2]Summary!B32</f>
        <v>0</v>
      </c>
      <c r="C36" s="41" t="str">
        <f>[2]Summary!C32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[2]Summary!B33</f>
        <v>0</v>
      </c>
      <c r="C37" s="41" t="str">
        <f>[2]Summary!C33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[2]Summary!B34</f>
        <v>0</v>
      </c>
      <c r="C38" s="41">
        <f>[2]Summary!C34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[2]Summary!B35</f>
        <v>0</v>
      </c>
      <c r="C39" s="41">
        <f>[2]Summary!C35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[2]Summary!B36</f>
        <v>0</v>
      </c>
      <c r="C40" s="41">
        <f>[2]Summary!C36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2</v>
      </c>
      <c r="H43" s="44">
        <v>5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SheetLayoutView="89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7" customFormat="1" ht="15.75" customHeight="1" x14ac:dyDescent="0.25">
      <c r="A5" s="4"/>
      <c r="B5" s="5"/>
      <c r="C5" s="47" t="s">
        <v>0</v>
      </c>
      <c r="E5" s="116" t="s">
        <v>139</v>
      </c>
      <c r="F5" s="116"/>
      <c r="G5" s="116"/>
      <c r="H5" s="116"/>
      <c r="I5" s="116"/>
      <c r="J5" s="116"/>
      <c r="K5" s="116"/>
      <c r="L5" s="113" t="s">
        <v>1</v>
      </c>
      <c r="M5" s="113"/>
      <c r="N5" s="113"/>
      <c r="O5" s="113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C5" s="81" t="s">
        <v>81</v>
      </c>
      <c r="AD5" s="82"/>
      <c r="AE5" s="82"/>
      <c r="AF5" s="82"/>
      <c r="AG5" s="83"/>
    </row>
    <row r="6" spans="1:34" s="47" customFormat="1" ht="15.75" customHeight="1" x14ac:dyDescent="0.3">
      <c r="A6" s="4"/>
      <c r="B6" s="5"/>
      <c r="C6" s="47" t="s">
        <v>2</v>
      </c>
      <c r="E6" s="114" t="s">
        <v>135</v>
      </c>
      <c r="F6" s="114"/>
      <c r="G6" s="114"/>
      <c r="H6" s="114"/>
      <c r="I6" s="114"/>
      <c r="J6" s="114"/>
      <c r="K6" s="114"/>
      <c r="L6" s="113" t="s">
        <v>3</v>
      </c>
      <c r="M6" s="113"/>
      <c r="N6" s="113"/>
      <c r="O6" s="113"/>
      <c r="P6" s="114" t="s">
        <v>126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84"/>
      <c r="AD6" s="85"/>
      <c r="AE6" s="85"/>
      <c r="AF6" s="85"/>
      <c r="AG6" s="86"/>
      <c r="AH6" s="3"/>
    </row>
    <row r="7" spans="1:34" s="47" customFormat="1" x14ac:dyDescent="0.3">
      <c r="A7" s="4"/>
      <c r="B7" s="5"/>
      <c r="C7" s="47" t="s">
        <v>4</v>
      </c>
      <c r="E7" s="114" t="s">
        <v>136</v>
      </c>
      <c r="F7" s="114"/>
      <c r="G7" s="114"/>
      <c r="H7" s="114"/>
      <c r="I7" s="114"/>
      <c r="J7" s="114"/>
      <c r="K7" s="114"/>
      <c r="L7" s="113" t="s">
        <v>5</v>
      </c>
      <c r="M7" s="113"/>
      <c r="N7" s="113"/>
      <c r="O7" s="113"/>
      <c r="P7" s="114" t="s">
        <v>135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47" customFormat="1" x14ac:dyDescent="0.3">
      <c r="A8" s="4"/>
      <c r="B8" s="5"/>
      <c r="C8" s="47" t="s">
        <v>6</v>
      </c>
      <c r="E8" s="114" t="s">
        <v>135</v>
      </c>
      <c r="F8" s="114"/>
      <c r="G8" s="114"/>
      <c r="H8" s="114"/>
      <c r="I8" s="114"/>
      <c r="J8" s="114"/>
      <c r="K8" s="114"/>
      <c r="L8" s="113" t="s">
        <v>7</v>
      </c>
      <c r="M8" s="113"/>
      <c r="N8" s="113"/>
      <c r="O8" s="113"/>
      <c r="P8" s="117">
        <v>1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47" customFormat="1" x14ac:dyDescent="0.3">
      <c r="A9" s="4"/>
      <c r="B9" s="5"/>
      <c r="C9" s="47" t="s">
        <v>8</v>
      </c>
      <c r="E9" s="115" t="s">
        <v>137</v>
      </c>
      <c r="F9" s="115"/>
      <c r="G9" s="115"/>
      <c r="H9" s="115"/>
      <c r="I9" s="115"/>
      <c r="J9" s="115"/>
      <c r="K9" s="115"/>
      <c r="M9" s="113" t="s">
        <v>9</v>
      </c>
      <c r="N9" s="113"/>
      <c r="O9" s="113"/>
      <c r="P9" s="115" t="s">
        <v>138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67">
        <v>1</v>
      </c>
      <c r="E13" s="67">
        <v>3</v>
      </c>
      <c r="F13" s="32">
        <f>E13-M13-P13-Q13-R13</f>
        <v>2</v>
      </c>
      <c r="G13" s="67">
        <v>2</v>
      </c>
      <c r="H13" s="43">
        <f t="shared" ref="H13:H32" si="0">SUM(I13:L13)</f>
        <v>1</v>
      </c>
      <c r="I13" s="67"/>
      <c r="J13" s="67"/>
      <c r="K13" s="67"/>
      <c r="L13" s="67">
        <v>1</v>
      </c>
      <c r="M13" s="67"/>
      <c r="N13" s="67"/>
      <c r="O13" s="67"/>
      <c r="P13" s="67">
        <v>1</v>
      </c>
      <c r="Q13" s="67"/>
      <c r="R13" s="67"/>
      <c r="S13" s="67"/>
      <c r="T13" s="67"/>
      <c r="U13" s="67">
        <v>1</v>
      </c>
      <c r="V13" s="32">
        <f>I13+2*J13+3*K13+4*L13</f>
        <v>4</v>
      </c>
      <c r="W13" s="38">
        <f>(I13+(2*J13)+(3*K13)+(4*L13))/F13</f>
        <v>2</v>
      </c>
      <c r="X13" s="38">
        <f>(H13+M13+P13)/(F13+M13+P13+R13)</f>
        <v>0.66666666666666663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67">
        <v>1</v>
      </c>
      <c r="E14" s="67">
        <v>3</v>
      </c>
      <c r="F14" s="32">
        <f>E14-M14-P14-Q14-R14</f>
        <v>3</v>
      </c>
      <c r="G14" s="67">
        <v>1</v>
      </c>
      <c r="H14" s="43">
        <f t="shared" si="0"/>
        <v>1</v>
      </c>
      <c r="I14" s="67"/>
      <c r="J14" s="67"/>
      <c r="K14" s="67"/>
      <c r="L14" s="67">
        <v>1</v>
      </c>
      <c r="M14" s="67"/>
      <c r="N14" s="67"/>
      <c r="O14" s="67"/>
      <c r="P14" s="67"/>
      <c r="Q14" s="67"/>
      <c r="R14" s="67"/>
      <c r="S14" s="67"/>
      <c r="T14" s="67"/>
      <c r="U14" s="67">
        <v>3</v>
      </c>
      <c r="V14" s="32">
        <f>I14+2*J14+3*K14+4*L14</f>
        <v>4</v>
      </c>
      <c r="W14" s="38">
        <f>(I14+(2*J14)+(3*K14)+(4*L14))/F14</f>
        <v>1.3333333333333333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67">
        <v>1</v>
      </c>
      <c r="E15" s="67">
        <v>3</v>
      </c>
      <c r="F15" s="32">
        <f t="shared" ref="F15:F32" si="2">E15-M15-P15-Q15-R15</f>
        <v>3</v>
      </c>
      <c r="G15" s="67">
        <v>1</v>
      </c>
      <c r="H15" s="43">
        <f t="shared" si="0"/>
        <v>1</v>
      </c>
      <c r="I15" s="67"/>
      <c r="J15" s="67">
        <v>1</v>
      </c>
      <c r="K15" s="67"/>
      <c r="L15" s="67"/>
      <c r="M15" s="67"/>
      <c r="N15" s="67"/>
      <c r="O15" s="67"/>
      <c r="P15" s="67"/>
      <c r="Q15" s="67"/>
      <c r="R15" s="67"/>
      <c r="S15" s="67">
        <v>1</v>
      </c>
      <c r="T15" s="67"/>
      <c r="U15" s="67"/>
      <c r="V15" s="32">
        <f>I15+2*J15+3*K15+4*L15</f>
        <v>2</v>
      </c>
      <c r="W15" s="38">
        <f>(I15+(2*J15)+(3*K15)+(4*L15))/F15</f>
        <v>0.66666666666666663</v>
      </c>
      <c r="X15" s="38">
        <f t="shared" si="1"/>
        <v>0.33333333333333331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67">
        <v>1</v>
      </c>
      <c r="E16" s="67">
        <v>2</v>
      </c>
      <c r="F16" s="32">
        <f t="shared" si="2"/>
        <v>2</v>
      </c>
      <c r="G16" s="67">
        <v>1</v>
      </c>
      <c r="H16" s="43">
        <f t="shared" si="0"/>
        <v>2</v>
      </c>
      <c r="I16" s="67">
        <v>1</v>
      </c>
      <c r="J16" s="67">
        <v>1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32">
        <f>I16+2*J16+3*K16+4*L16</f>
        <v>3</v>
      </c>
      <c r="W16" s="38">
        <f>(I16+(2*J16)+(3*K16)+(4*L16))/F16</f>
        <v>1.5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67">
        <v>1</v>
      </c>
      <c r="E17" s="67">
        <v>2</v>
      </c>
      <c r="F17" s="32">
        <f t="shared" si="2"/>
        <v>2</v>
      </c>
      <c r="G17" s="67"/>
      <c r="H17" s="43">
        <f t="shared" si="0"/>
        <v>1</v>
      </c>
      <c r="I17" s="67">
        <v>1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>
        <v>1</v>
      </c>
      <c r="V17" s="32">
        <f t="shared" ref="V17:V32" si="3">I17+2*J17+3*K17+4*L17</f>
        <v>1</v>
      </c>
      <c r="W17" s="38">
        <f t="shared" ref="W17:W32" si="4">(I17+(2*J17)+(3*K17)+(4*L17))/F17</f>
        <v>0.5</v>
      </c>
      <c r="X17" s="38">
        <f t="shared" si="1"/>
        <v>0.5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67">
        <v>1</v>
      </c>
      <c r="E18" s="67">
        <v>3</v>
      </c>
      <c r="F18" s="32">
        <f t="shared" si="2"/>
        <v>3</v>
      </c>
      <c r="G18" s="67">
        <v>1</v>
      </c>
      <c r="H18" s="43">
        <f t="shared" si="0"/>
        <v>2</v>
      </c>
      <c r="I18" s="67">
        <v>1</v>
      </c>
      <c r="J18" s="67">
        <v>1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32">
        <f t="shared" si="3"/>
        <v>3</v>
      </c>
      <c r="W18" s="38">
        <f t="shared" si="4"/>
        <v>1</v>
      </c>
      <c r="X18" s="38">
        <f t="shared" si="1"/>
        <v>0.66666666666666663</v>
      </c>
      <c r="Y18" s="38">
        <f t="shared" si="5"/>
        <v>0.66666666666666663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67">
        <v>1</v>
      </c>
      <c r="E19" s="67">
        <v>1</v>
      </c>
      <c r="F19" s="32">
        <f t="shared" si="2"/>
        <v>1</v>
      </c>
      <c r="G19" s="67"/>
      <c r="H19" s="43">
        <f t="shared" si="0"/>
        <v>1</v>
      </c>
      <c r="I19" s="67">
        <v>1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>
        <v>1</v>
      </c>
      <c r="V19" s="32">
        <f t="shared" si="3"/>
        <v>1</v>
      </c>
      <c r="W19" s="38">
        <f t="shared" si="4"/>
        <v>1</v>
      </c>
      <c r="X19" s="38">
        <f t="shared" si="1"/>
        <v>1</v>
      </c>
      <c r="Y19" s="38">
        <f t="shared" si="5"/>
        <v>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67">
        <v>1</v>
      </c>
      <c r="E20" s="67">
        <v>2</v>
      </c>
      <c r="F20" s="32">
        <f t="shared" si="2"/>
        <v>2</v>
      </c>
      <c r="G20" s="67"/>
      <c r="H20" s="43">
        <f t="shared" si="0"/>
        <v>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67">
        <v>1</v>
      </c>
      <c r="E21" s="67">
        <v>1</v>
      </c>
      <c r="F21" s="32">
        <f t="shared" si="2"/>
        <v>1</v>
      </c>
      <c r="G21" s="67">
        <v>1</v>
      </c>
      <c r="H21" s="43">
        <f t="shared" si="0"/>
        <v>1</v>
      </c>
      <c r="I21" s="67">
        <v>1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>
        <v>1</v>
      </c>
      <c r="V21" s="32">
        <f t="shared" si="3"/>
        <v>1</v>
      </c>
      <c r="W21" s="38">
        <f t="shared" si="4"/>
        <v>1</v>
      </c>
      <c r="X21" s="38">
        <f t="shared" si="1"/>
        <v>1</v>
      </c>
      <c r="Y21" s="38">
        <f t="shared" si="5"/>
        <v>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67"/>
      <c r="E22" s="67"/>
      <c r="F22" s="32">
        <f t="shared" si="2"/>
        <v>0</v>
      </c>
      <c r="G22" s="67"/>
      <c r="H22" s="43">
        <f t="shared" si="0"/>
        <v>0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67">
        <v>1</v>
      </c>
      <c r="E23" s="67">
        <v>2</v>
      </c>
      <c r="F23" s="32">
        <f t="shared" si="2"/>
        <v>2</v>
      </c>
      <c r="G23" s="67"/>
      <c r="H23" s="43">
        <f t="shared" si="0"/>
        <v>0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67">
        <v>1</v>
      </c>
      <c r="E24" s="67">
        <v>1</v>
      </c>
      <c r="F24" s="32">
        <f t="shared" si="2"/>
        <v>0</v>
      </c>
      <c r="G24" s="67">
        <v>1</v>
      </c>
      <c r="H24" s="43">
        <f t="shared" si="0"/>
        <v>0</v>
      </c>
      <c r="I24" s="67"/>
      <c r="J24" s="67"/>
      <c r="K24" s="67"/>
      <c r="L24" s="67"/>
      <c r="M24" s="67">
        <v>1</v>
      </c>
      <c r="N24" s="67"/>
      <c r="O24" s="67"/>
      <c r="P24" s="67"/>
      <c r="Q24" s="67"/>
      <c r="R24" s="67"/>
      <c r="S24" s="67"/>
      <c r="T24" s="67"/>
      <c r="U24" s="67"/>
      <c r="V24" s="32">
        <f t="shared" si="3"/>
        <v>0</v>
      </c>
      <c r="W24" s="38" t="e">
        <f t="shared" si="4"/>
        <v>#DIV/0!</v>
      </c>
      <c r="X24" s="38">
        <f t="shared" si="1"/>
        <v>1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67"/>
      <c r="E25" s="67"/>
      <c r="F25" s="32">
        <f t="shared" si="2"/>
        <v>0</v>
      </c>
      <c r="G25" s="67"/>
      <c r="H25" s="43">
        <f t="shared" si="0"/>
        <v>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67"/>
      <c r="E26" s="67"/>
      <c r="F26" s="32">
        <f t="shared" si="2"/>
        <v>0</v>
      </c>
      <c r="G26" s="67"/>
      <c r="H26" s="43">
        <f t="shared" si="0"/>
        <v>0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67"/>
      <c r="E27" s="67"/>
      <c r="F27" s="32">
        <f t="shared" si="2"/>
        <v>0</v>
      </c>
      <c r="G27" s="67"/>
      <c r="H27" s="43">
        <f t="shared" si="0"/>
        <v>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67"/>
      <c r="E28" s="67"/>
      <c r="F28" s="32">
        <f t="shared" si="2"/>
        <v>0</v>
      </c>
      <c r="G28" s="67"/>
      <c r="H28" s="43">
        <f t="shared" si="0"/>
        <v>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67">
        <v>1</v>
      </c>
      <c r="E29" s="67">
        <v>3</v>
      </c>
      <c r="F29" s="32">
        <f t="shared" si="2"/>
        <v>3</v>
      </c>
      <c r="G29" s="67">
        <v>1</v>
      </c>
      <c r="H29" s="43">
        <f t="shared" si="0"/>
        <v>1</v>
      </c>
      <c r="I29" s="67">
        <v>1</v>
      </c>
      <c r="J29" s="67"/>
      <c r="K29" s="67"/>
      <c r="L29" s="67"/>
      <c r="M29" s="67"/>
      <c r="N29" s="67"/>
      <c r="O29" s="67">
        <v>1</v>
      </c>
      <c r="P29" s="67"/>
      <c r="Q29" s="67"/>
      <c r="R29" s="67"/>
      <c r="S29" s="67"/>
      <c r="T29" s="67">
        <v>1</v>
      </c>
      <c r="U29" s="67">
        <v>2</v>
      </c>
      <c r="V29" s="32">
        <f t="shared" si="3"/>
        <v>1</v>
      </c>
      <c r="W29" s="38">
        <f t="shared" si="4"/>
        <v>0.33333333333333331</v>
      </c>
      <c r="X29" s="38">
        <f t="shared" si="1"/>
        <v>0.33333333333333331</v>
      </c>
      <c r="Y29" s="38">
        <f t="shared" si="5"/>
        <v>0.33333333333333331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67"/>
      <c r="E30" s="67"/>
      <c r="F30" s="32">
        <f t="shared" si="2"/>
        <v>0</v>
      </c>
      <c r="G30" s="67"/>
      <c r="H30" s="43">
        <f t="shared" si="0"/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67"/>
      <c r="E31" s="67"/>
      <c r="F31" s="32">
        <f t="shared" si="2"/>
        <v>0</v>
      </c>
      <c r="G31" s="67"/>
      <c r="H31" s="43">
        <f t="shared" si="0"/>
        <v>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67"/>
      <c r="E32" s="67"/>
      <c r="F32" s="32">
        <f t="shared" si="2"/>
        <v>0</v>
      </c>
      <c r="G32" s="67"/>
      <c r="H32" s="43">
        <f t="shared" si="0"/>
        <v>0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67">
        <v>1</v>
      </c>
      <c r="E35" s="68">
        <v>5</v>
      </c>
      <c r="F35" s="67">
        <v>2</v>
      </c>
      <c r="G35" s="67">
        <v>1</v>
      </c>
      <c r="H35" s="67">
        <v>18</v>
      </c>
      <c r="I35" s="67">
        <v>2</v>
      </c>
      <c r="J35" s="67"/>
      <c r="K35" s="67">
        <v>1</v>
      </c>
      <c r="L35" s="67"/>
      <c r="M35" s="67"/>
      <c r="N35" s="67">
        <v>7</v>
      </c>
      <c r="O35" s="67">
        <v>1</v>
      </c>
      <c r="P35" s="67"/>
      <c r="Q35" s="67">
        <v>1</v>
      </c>
      <c r="R35" s="67"/>
      <c r="S35" s="67"/>
      <c r="T35" s="38">
        <f>I35/(H35-K35-L35-M35)</f>
        <v>0.11764705882352941</v>
      </c>
      <c r="U35" s="40">
        <f t="shared" ref="U35:U40" si="6">G35/E35*7</f>
        <v>1.4000000000000001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67"/>
      <c r="E36" s="68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67"/>
      <c r="E37" s="68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67"/>
      <c r="E38" s="6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67"/>
      <c r="E39" s="68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38" t="e">
        <f t="shared" ref="T39" si="8">I39/(H39-K39-L39-M39)</f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67"/>
      <c r="E40" s="68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69">
        <v>1</v>
      </c>
      <c r="D43" s="69"/>
      <c r="E43" s="69"/>
      <c r="F43" s="45"/>
      <c r="G43" s="69">
        <v>9</v>
      </c>
      <c r="H43" s="69">
        <v>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  <mergeCell ref="B2:Z3"/>
    <mergeCell ref="AC5:AG6"/>
    <mergeCell ref="L7:O7"/>
    <mergeCell ref="E7:K7"/>
    <mergeCell ref="AC8:AD8"/>
    <mergeCell ref="AF8:AG8"/>
    <mergeCell ref="E6:K6"/>
    <mergeCell ref="L5:O5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6" customFormat="1" ht="15.75" customHeight="1" x14ac:dyDescent="0.25">
      <c r="A5" s="4"/>
      <c r="B5" s="5"/>
      <c r="C5" s="76" t="s">
        <v>0</v>
      </c>
      <c r="E5" s="119" t="s">
        <v>183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 t="s">
        <v>184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76" customFormat="1" ht="15.75" customHeight="1" x14ac:dyDescent="0.3">
      <c r="A6" s="4"/>
      <c r="B6" s="5"/>
      <c r="C6" s="76" t="s">
        <v>2</v>
      </c>
      <c r="E6" s="117" t="s">
        <v>161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135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76" customFormat="1" x14ac:dyDescent="0.3">
      <c r="A7" s="4"/>
      <c r="B7" s="5"/>
      <c r="C7" s="7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76" customFormat="1" x14ac:dyDescent="0.3">
      <c r="A8" s="4"/>
      <c r="B8" s="5"/>
      <c r="C8" s="76" t="s">
        <v>6</v>
      </c>
      <c r="E8" s="117" t="s">
        <v>161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17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76" customFormat="1" x14ac:dyDescent="0.3">
      <c r="A9" s="4"/>
      <c r="B9" s="5"/>
      <c r="C9" s="76" t="s">
        <v>8</v>
      </c>
      <c r="E9" s="118" t="s">
        <v>185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200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[2]Summary!B7</f>
        <v>0</v>
      </c>
      <c r="C13" s="41" t="str">
        <f>[2]Summary!C7</f>
        <v>Nick Laporte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[2]Summary!B8</f>
        <v>0</v>
      </c>
      <c r="C14" s="41" t="str">
        <f>[2]Summary!C8</f>
        <v>DJ Stevenson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[2]Summary!B9</f>
        <v>0</v>
      </c>
      <c r="C15" s="41" t="str">
        <f>[2]Summary!C9</f>
        <v>Devin Johnston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[2]Summary!B10</f>
        <v>0</v>
      </c>
      <c r="C16" s="41" t="str">
        <f>[2]Summary!C10</f>
        <v>Darren Scholl</v>
      </c>
      <c r="D16" s="37">
        <v>1</v>
      </c>
      <c r="E16" s="37">
        <v>3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0.33333333333333331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[2]Summary!B11</f>
        <v>0</v>
      </c>
      <c r="C17" s="41" t="str">
        <f>[2]Summary!C11</f>
        <v>Jamie Stanley</v>
      </c>
      <c r="D17" s="37">
        <v>1</v>
      </c>
      <c r="E17" s="37">
        <v>2</v>
      </c>
      <c r="F17" s="32">
        <f t="shared" si="2"/>
        <v>2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[2]Summary!B12</f>
        <v>0</v>
      </c>
      <c r="C18" s="41" t="str">
        <f>[2]Summary!C12</f>
        <v>Justin Laporte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[2]Summary!B13</f>
        <v>0</v>
      </c>
      <c r="C19" s="41" t="str">
        <f>[2]Summary!C13</f>
        <v>Dwayne Laporte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[2]Summary!B14</f>
        <v>0</v>
      </c>
      <c r="C20" s="41" t="str">
        <f>[2]Summary!C14</f>
        <v>Marc Miller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[2]Summary!B15</f>
        <v>0</v>
      </c>
      <c r="C21" s="41" t="str">
        <f>[2]Summary!C15</f>
        <v>Jason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[2]Summary!B16</f>
        <v>0</v>
      </c>
      <c r="C22" s="41" t="str">
        <f>[2]Summary!C16</f>
        <v>Chase Duckworth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[2]Summary!B17</f>
        <v>0</v>
      </c>
      <c r="C23" s="41" t="str">
        <f>[2]Summary!C17</f>
        <v>Ryan Ohlmstead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[2]Summary!B18</f>
        <v>0</v>
      </c>
      <c r="C24" s="41" t="str">
        <f>[2]Summary!C18</f>
        <v>Mike Bosch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[2]Summary!B19</f>
        <v>0</v>
      </c>
      <c r="C25" s="41" t="str">
        <f>[2]Summary!C19</f>
        <v>Jake Moulton</v>
      </c>
      <c r="D25" s="37">
        <v>1</v>
      </c>
      <c r="E25" s="37">
        <v>3</v>
      </c>
      <c r="F25" s="32">
        <f t="shared" si="2"/>
        <v>3</v>
      </c>
      <c r="G25" s="37"/>
      <c r="H25" s="43">
        <f t="shared" si="0"/>
        <v>1</v>
      </c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/>
      <c r="S25" s="37">
        <v>2</v>
      </c>
      <c r="T25" s="37"/>
      <c r="U25" s="37"/>
      <c r="V25" s="32">
        <f t="shared" si="3"/>
        <v>1</v>
      </c>
      <c r="W25" s="38">
        <f t="shared" si="4"/>
        <v>0.33333333333333331</v>
      </c>
      <c r="X25" s="38">
        <f t="shared" si="1"/>
        <v>0.33333333333333331</v>
      </c>
      <c r="Y25" s="38">
        <f t="shared" si="5"/>
        <v>0.33333333333333331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[2]Summary!B20</f>
        <v>0</v>
      </c>
      <c r="C26" s="41" t="str">
        <f>[2]Summary!C20</f>
        <v>Carson Lamb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[2]Summary!B21</f>
        <v>0</v>
      </c>
      <c r="C27" s="41" t="str">
        <f>[2]Summary!C21</f>
        <v>Taylor Helesic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[2]Summary!B22</f>
        <v>0</v>
      </c>
      <c r="C28" s="41" t="str">
        <f>[2]Summary!C22</f>
        <v>Matt Downey</v>
      </c>
      <c r="D28" s="37">
        <v>1</v>
      </c>
      <c r="E28" s="37">
        <v>2</v>
      </c>
      <c r="F28" s="32">
        <f t="shared" si="2"/>
        <v>2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[2]Summary!B23</f>
        <v>0</v>
      </c>
      <c r="C29" s="41" t="str">
        <f>[2]Summary!C23</f>
        <v>Steve Hewitt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[2]Summary!B24</f>
        <v>0</v>
      </c>
      <c r="C30" s="41" t="s">
        <v>163</v>
      </c>
      <c r="D30" s="37">
        <v>1</v>
      </c>
      <c r="E30" s="37">
        <v>3</v>
      </c>
      <c r="F30" s="32">
        <f t="shared" si="2"/>
        <v>3</v>
      </c>
      <c r="G30" s="37"/>
      <c r="H30" s="43">
        <f t="shared" si="0"/>
        <v>1</v>
      </c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43">
        <f t="shared" si="3"/>
        <v>1</v>
      </c>
      <c r="W30" s="38">
        <f t="shared" si="4"/>
        <v>0.33333333333333331</v>
      </c>
      <c r="X30" s="38">
        <f t="shared" si="1"/>
        <v>0.33333333333333331</v>
      </c>
      <c r="Y30" s="38">
        <f t="shared" si="5"/>
        <v>0.33333333333333331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[2]Summary!B25</f>
        <v>0</v>
      </c>
      <c r="C31" s="41">
        <f>[2]Summary!C25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[2]Summary!B26</f>
        <v>0</v>
      </c>
      <c r="C32" s="41">
        <f>[2]Summary!C26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[2]Summary!B31</f>
        <v>0</v>
      </c>
      <c r="C35" s="41" t="str">
        <f>[2]Summary!C31</f>
        <v>DJ Stevenson</v>
      </c>
      <c r="D35" s="37">
        <v>1</v>
      </c>
      <c r="E35" s="39">
        <v>7</v>
      </c>
      <c r="F35" s="37">
        <v>3</v>
      </c>
      <c r="G35" s="37">
        <v>3</v>
      </c>
      <c r="H35" s="37">
        <v>27</v>
      </c>
      <c r="I35" s="37">
        <v>11</v>
      </c>
      <c r="J35" s="37"/>
      <c r="K35" s="37">
        <v>1</v>
      </c>
      <c r="L35" s="37"/>
      <c r="M35" s="37"/>
      <c r="N35" s="37">
        <v>6</v>
      </c>
      <c r="O35" s="37"/>
      <c r="P35" s="37">
        <v>1</v>
      </c>
      <c r="Q35" s="37">
        <v>1</v>
      </c>
      <c r="R35" s="37"/>
      <c r="S35" s="37"/>
      <c r="T35" s="38">
        <f>I35/(H35-K35-L35-M35)</f>
        <v>0.42307692307692307</v>
      </c>
      <c r="U35" s="40">
        <f t="shared" ref="U35:U40" si="6">G35/E35*7</f>
        <v>3</v>
      </c>
      <c r="V35" s="27"/>
      <c r="W35" s="23"/>
      <c r="X35" s="23"/>
      <c r="Y35" s="13"/>
    </row>
    <row r="36" spans="1:25" x14ac:dyDescent="0.3">
      <c r="A36" s="12">
        <v>2</v>
      </c>
      <c r="B36" s="41">
        <f>[2]Summary!B32</f>
        <v>0</v>
      </c>
      <c r="C36" s="41" t="str">
        <f>[2]Summary!C32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[2]Summary!B33</f>
        <v>0</v>
      </c>
      <c r="C37" s="41" t="str">
        <f>[2]Summary!C33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[2]Summary!B34</f>
        <v>0</v>
      </c>
      <c r="C38" s="41">
        <f>[2]Summary!C34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[2]Summary!B35</f>
        <v>0</v>
      </c>
      <c r="C39" s="41">
        <f>[2]Summary!C35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[2]Summary!B36</f>
        <v>0</v>
      </c>
      <c r="C40" s="41">
        <f>[2]Summary!C36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0</v>
      </c>
      <c r="H43" s="44">
        <v>3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140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141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2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142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143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4</v>
      </c>
      <c r="F14" s="32">
        <f>E14-M14-P14-Q14-R14</f>
        <v>3</v>
      </c>
      <c r="G14" s="37">
        <v>1</v>
      </c>
      <c r="H14" s="43">
        <f t="shared" si="0"/>
        <v>1</v>
      </c>
      <c r="I14" s="37">
        <v>1</v>
      </c>
      <c r="J14" s="37"/>
      <c r="K14" s="37"/>
      <c r="L14" s="37"/>
      <c r="M14" s="37">
        <v>1</v>
      </c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1</v>
      </c>
      <c r="W14" s="38">
        <f>(I14+(2*J14)+(3*K14)+(4*L14))/F14</f>
        <v>0.33333333333333331</v>
      </c>
      <c r="X14" s="38">
        <f t="shared" ref="X14:X32" si="1">(H14+M14+P14)/(F14+M14+P14+R14)</f>
        <v>0.5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4</v>
      </c>
      <c r="F16" s="32">
        <f t="shared" si="2"/>
        <v>3</v>
      </c>
      <c r="G16" s="37">
        <v>1</v>
      </c>
      <c r="H16" s="43">
        <f t="shared" si="0"/>
        <v>3</v>
      </c>
      <c r="I16" s="37">
        <v>1</v>
      </c>
      <c r="J16" s="37"/>
      <c r="K16" s="37">
        <v>2</v>
      </c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>
        <v>3</v>
      </c>
      <c r="V16" s="32">
        <f>I16+2*J16+3*K16+4*L16</f>
        <v>7</v>
      </c>
      <c r="W16" s="38">
        <f>(I16+(2*J16)+(3*K16)+(4*L16))/F16</f>
        <v>2.3333333333333335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4</v>
      </c>
      <c r="F17" s="32">
        <f t="shared" si="2"/>
        <v>4</v>
      </c>
      <c r="G17" s="37">
        <v>1</v>
      </c>
      <c r="H17" s="43">
        <f t="shared" si="0"/>
        <v>2</v>
      </c>
      <c r="I17" s="37">
        <v>2</v>
      </c>
      <c r="J17" s="37"/>
      <c r="K17" s="37"/>
      <c r="L17" s="37"/>
      <c r="M17" s="37"/>
      <c r="N17" s="37"/>
      <c r="O17" s="37"/>
      <c r="P17" s="37"/>
      <c r="Q17" s="37"/>
      <c r="R17" s="37"/>
      <c r="S17" s="37">
        <v>2</v>
      </c>
      <c r="T17" s="37"/>
      <c r="U17" s="37"/>
      <c r="V17" s="32">
        <f t="shared" ref="V17:V32" si="3">I17+2*J17+3*K17+4*L17</f>
        <v>2</v>
      </c>
      <c r="W17" s="38">
        <f t="shared" ref="W17:W32" si="4">(I17+(2*J17)+(3*K17)+(4*L17))/F17</f>
        <v>0.5</v>
      </c>
      <c r="X17" s="38">
        <f t="shared" si="1"/>
        <v>0.5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4</v>
      </c>
      <c r="F19" s="32">
        <f t="shared" si="2"/>
        <v>4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>
        <v>2</v>
      </c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>
        <v>1</v>
      </c>
      <c r="E20" s="37">
        <v>3</v>
      </c>
      <c r="F20" s="32">
        <f t="shared" si="2"/>
        <v>3</v>
      </c>
      <c r="G20" s="37"/>
      <c r="H20" s="43">
        <f t="shared" si="0"/>
        <v>2</v>
      </c>
      <c r="I20" s="37">
        <v>2</v>
      </c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>
        <v>1</v>
      </c>
      <c r="V20" s="32">
        <f t="shared" si="3"/>
        <v>2</v>
      </c>
      <c r="W20" s="38">
        <f t="shared" si="4"/>
        <v>0.66666666666666663</v>
      </c>
      <c r="X20" s="38">
        <f t="shared" si="1"/>
        <v>0.66666666666666663</v>
      </c>
      <c r="Y20" s="38">
        <f t="shared" si="5"/>
        <v>0.66666666666666663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2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4</v>
      </c>
      <c r="F23" s="32">
        <f t="shared" si="2"/>
        <v>3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/>
      <c r="T23" s="37"/>
      <c r="U23" s="37"/>
      <c r="V23" s="32">
        <f t="shared" si="3"/>
        <v>1</v>
      </c>
      <c r="W23" s="38">
        <f t="shared" si="4"/>
        <v>0.33333333333333331</v>
      </c>
      <c r="X23" s="38">
        <f t="shared" si="1"/>
        <v>0.5</v>
      </c>
      <c r="Y23" s="38">
        <f t="shared" si="5"/>
        <v>0.33333333333333331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/>
      <c r="V26" s="32">
        <f t="shared" si="3"/>
        <v>1</v>
      </c>
      <c r="W26" s="38">
        <f t="shared" si="4"/>
        <v>0.33333333333333331</v>
      </c>
      <c r="X26" s="38">
        <f t="shared" si="1"/>
        <v>0.33333333333333331</v>
      </c>
      <c r="Y26" s="38">
        <f t="shared" si="5"/>
        <v>0.33333333333333331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>
        <v>1</v>
      </c>
      <c r="E27" s="37">
        <v>3</v>
      </c>
      <c r="F27" s="32">
        <f t="shared" si="2"/>
        <v>3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2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2</v>
      </c>
      <c r="F35" s="37"/>
      <c r="G35" s="37"/>
      <c r="H35" s="37">
        <v>8</v>
      </c>
      <c r="I35" s="37">
        <v>2</v>
      </c>
      <c r="J35" s="37"/>
      <c r="K35" s="37"/>
      <c r="L35" s="37"/>
      <c r="M35" s="37"/>
      <c r="N35" s="37">
        <v>4</v>
      </c>
      <c r="O35" s="37"/>
      <c r="P35" s="37"/>
      <c r="Q35" s="37"/>
      <c r="R35" s="37"/>
      <c r="S35" s="37"/>
      <c r="T35" s="38">
        <f>I35/(H35-K35-L35-M35)</f>
        <v>0.25</v>
      </c>
      <c r="U35" s="40">
        <f t="shared" ref="U35:U40" si="6">G35/E35*7</f>
        <v>0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>
        <v>1</v>
      </c>
      <c r="E36" s="39">
        <v>5</v>
      </c>
      <c r="F36" s="37">
        <v>1</v>
      </c>
      <c r="G36" s="37">
        <v>1</v>
      </c>
      <c r="H36" s="37">
        <v>18</v>
      </c>
      <c r="I36" s="37">
        <v>3</v>
      </c>
      <c r="J36" s="37"/>
      <c r="K36" s="37">
        <v>1</v>
      </c>
      <c r="L36" s="37"/>
      <c r="M36" s="37"/>
      <c r="N36" s="37"/>
      <c r="O36" s="37">
        <v>1</v>
      </c>
      <c r="P36" s="37"/>
      <c r="Q36" s="37"/>
      <c r="R36" s="37"/>
      <c r="S36" s="37"/>
      <c r="T36" s="38">
        <f t="shared" ref="T36:T40" si="7">I36/(H36-K36-L36-M36)</f>
        <v>0.17647058823529413</v>
      </c>
      <c r="U36" s="40">
        <f t="shared" si="6"/>
        <v>1.4000000000000001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4</v>
      </c>
      <c r="H43" s="44">
        <v>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AF8:AG8"/>
    <mergeCell ref="AC8:AD8"/>
    <mergeCell ref="E7:K7"/>
    <mergeCell ref="L7:O7"/>
    <mergeCell ref="P7:Z7"/>
    <mergeCell ref="E9:K9"/>
    <mergeCell ref="M9:O9"/>
    <mergeCell ref="P9:Z9"/>
    <mergeCell ref="E8:K8"/>
    <mergeCell ref="L8:O8"/>
    <mergeCell ref="P8:Z8"/>
  </mergeCells>
  <pageMargins left="0.70866141732283472" right="0.70866141732283472" top="0.74803149606299213" bottom="0.74803149606299213" header="0.31496062992125984" footer="0.31496062992125984"/>
  <pageSetup scale="70" orientation="landscape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144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145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145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3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148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147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3</v>
      </c>
      <c r="F13" s="32">
        <f>E13-M13-P13-Q13-R13</f>
        <v>2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>
        <v>1</v>
      </c>
      <c r="N13" s="37"/>
      <c r="O13" s="37"/>
      <c r="P13" s="37"/>
      <c r="Q13" s="37"/>
      <c r="R13" s="37"/>
      <c r="S13" s="37">
        <v>2</v>
      </c>
      <c r="T13" s="37">
        <v>1</v>
      </c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0.33333333333333331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3</v>
      </c>
      <c r="F14" s="32">
        <f>E14-M14-P14-Q14-R14</f>
        <v>3</v>
      </c>
      <c r="G14" s="37">
        <v>1</v>
      </c>
      <c r="H14" s="43">
        <f t="shared" si="0"/>
        <v>1</v>
      </c>
      <c r="I14" s="37"/>
      <c r="J14" s="37">
        <v>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2</v>
      </c>
      <c r="W14" s="38">
        <f>(I14+(2*J14)+(3*K14)+(4*L14))/F14</f>
        <v>0.66666666666666663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3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3</v>
      </c>
      <c r="F16" s="32">
        <f t="shared" si="2"/>
        <v>3</v>
      </c>
      <c r="G16" s="37"/>
      <c r="H16" s="43">
        <f t="shared" si="0"/>
        <v>2</v>
      </c>
      <c r="I16" s="37"/>
      <c r="J16" s="37">
        <v>1</v>
      </c>
      <c r="K16" s="37">
        <v>1</v>
      </c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2">
        <f>I16+2*J16+3*K16+4*L16</f>
        <v>5</v>
      </c>
      <c r="W16" s="38">
        <f>(I16+(2*J16)+(3*K16)+(4*L16))/F16</f>
        <v>1.6666666666666667</v>
      </c>
      <c r="X16" s="38">
        <f t="shared" si="1"/>
        <v>0.66666666666666663</v>
      </c>
      <c r="Y16" s="38">
        <f>H16/F16</f>
        <v>0.66666666666666663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3</v>
      </c>
      <c r="F17" s="32">
        <f t="shared" si="2"/>
        <v>3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3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>
        <v>1</v>
      </c>
      <c r="E18" s="37">
        <v>3</v>
      </c>
      <c r="F18" s="32">
        <f t="shared" si="2"/>
        <v>3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>
        <v>3</v>
      </c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>
        <v>1</v>
      </c>
      <c r="E21" s="37">
        <v>2</v>
      </c>
      <c r="F21" s="32">
        <f t="shared" si="2"/>
        <v>2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2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/>
      <c r="T23" s="37">
        <v>1</v>
      </c>
      <c r="U23" s="37"/>
      <c r="V23" s="32">
        <f t="shared" si="3"/>
        <v>0</v>
      </c>
      <c r="W23" s="38">
        <f t="shared" si="4"/>
        <v>0</v>
      </c>
      <c r="X23" s="38">
        <f t="shared" si="1"/>
        <v>0.5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1</v>
      </c>
      <c r="F28" s="32">
        <f t="shared" si="2"/>
        <v>1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>
        <v>1</v>
      </c>
      <c r="U28" s="37"/>
      <c r="V28" s="32">
        <f t="shared" si="3"/>
        <v>0</v>
      </c>
      <c r="W28" s="38">
        <f t="shared" si="4"/>
        <v>0</v>
      </c>
      <c r="X28" s="38">
        <f t="shared" si="1"/>
        <v>0</v>
      </c>
      <c r="Y28" s="38">
        <f t="shared" si="5"/>
        <v>0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>
        <v>1</v>
      </c>
      <c r="E29" s="37">
        <v>2</v>
      </c>
      <c r="F29" s="32">
        <f t="shared" si="2"/>
        <v>2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>
        <v>2</v>
      </c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7</v>
      </c>
      <c r="F35" s="37">
        <v>9</v>
      </c>
      <c r="G35" s="37">
        <v>5</v>
      </c>
      <c r="H35" s="37">
        <v>35</v>
      </c>
      <c r="I35" s="37">
        <v>9</v>
      </c>
      <c r="J35" s="37"/>
      <c r="K35" s="37">
        <v>1</v>
      </c>
      <c r="L35" s="37"/>
      <c r="M35" s="37"/>
      <c r="N35" s="37">
        <v>6</v>
      </c>
      <c r="O35" s="37"/>
      <c r="P35" s="37">
        <v>1</v>
      </c>
      <c r="Q35" s="37">
        <v>1</v>
      </c>
      <c r="R35" s="37"/>
      <c r="S35" s="37"/>
      <c r="T35" s="38">
        <f>I35/(H35-K35-L35-M35)</f>
        <v>0.26470588235294118</v>
      </c>
      <c r="U35" s="40">
        <f t="shared" ref="U35:U40" si="6">G35/E35*7</f>
        <v>5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</v>
      </c>
      <c r="H43" s="44">
        <v>9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66141732283472" right="0.70866141732283472" top="0.74803149606299213" bottom="0.74803149606299213" header="0.31496062992125984" footer="0.31496062992125984"/>
  <pageSetup scale="70" orientation="landscape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151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150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135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4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156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146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4</v>
      </c>
      <c r="F13" s="32">
        <f>E13-M13-P13-Q13-R13</f>
        <v>4</v>
      </c>
      <c r="G13" s="37">
        <v>1</v>
      </c>
      <c r="H13" s="43">
        <f t="shared" ref="H13:H32" si="0">SUM(I13:L13)</f>
        <v>2</v>
      </c>
      <c r="I13" s="37">
        <v>2</v>
      </c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>
        <v>1</v>
      </c>
      <c r="U13" s="37"/>
      <c r="V13" s="32">
        <f>I13+2*J13+3*K13+4*L13</f>
        <v>2</v>
      </c>
      <c r="W13" s="38">
        <f>(I13+(2*J13)+(3*K13)+(4*L13))/F13</f>
        <v>0.5</v>
      </c>
      <c r="X13" s="38">
        <f>(H13+M13+P13)/(F13+M13+P13+R13)</f>
        <v>0.5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3</v>
      </c>
      <c r="F15" s="32">
        <f t="shared" ref="F15:F32" si="2">E15-M15-P15-Q15-R15</f>
        <v>3</v>
      </c>
      <c r="G15" s="37">
        <v>1</v>
      </c>
      <c r="H15" s="43">
        <f t="shared" si="0"/>
        <v>1</v>
      </c>
      <c r="I15" s="37"/>
      <c r="J15" s="37"/>
      <c r="K15" s="37">
        <v>1</v>
      </c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2">
        <f>I15+2*J15+3*K15+4*L15</f>
        <v>3</v>
      </c>
      <c r="W15" s="38">
        <f>(I15+(2*J15)+(3*K15)+(4*L15))/F15</f>
        <v>1</v>
      </c>
      <c r="X15" s="38">
        <f t="shared" si="1"/>
        <v>0.33333333333333331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3</v>
      </c>
      <c r="F16" s="32">
        <f t="shared" si="2"/>
        <v>2</v>
      </c>
      <c r="G16" s="37">
        <v>2</v>
      </c>
      <c r="H16" s="43">
        <f t="shared" si="0"/>
        <v>2</v>
      </c>
      <c r="I16" s="37">
        <v>1</v>
      </c>
      <c r="J16" s="37">
        <v>1</v>
      </c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>
        <v>1</v>
      </c>
      <c r="V16" s="32">
        <f>I16+2*J16+3*K16+4*L16</f>
        <v>3</v>
      </c>
      <c r="W16" s="38">
        <f>(I16+(2*J16)+(3*K16)+(4*L16))/F16</f>
        <v>1.5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3</v>
      </c>
      <c r="F17" s="32">
        <f t="shared" si="2"/>
        <v>3</v>
      </c>
      <c r="G17" s="37">
        <v>2</v>
      </c>
      <c r="H17" s="43">
        <f t="shared" si="0"/>
        <v>2</v>
      </c>
      <c r="I17" s="37">
        <v>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2">
        <f t="shared" ref="V17:V32" si="3">I17+2*J17+3*K17+4*L17</f>
        <v>2</v>
      </c>
      <c r="W17" s="38">
        <f t="shared" ref="W17:W32" si="4">(I17+(2*J17)+(3*K17)+(4*L17))/F17</f>
        <v>0.66666666666666663</v>
      </c>
      <c r="X17" s="38">
        <f t="shared" si="1"/>
        <v>0.66666666666666663</v>
      </c>
      <c r="Y17" s="38">
        <f t="shared" ref="Y17:Y32" si="5">H17/F17</f>
        <v>0.66666666666666663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3</v>
      </c>
      <c r="F19" s="32">
        <f t="shared" si="2"/>
        <v>3</v>
      </c>
      <c r="G19" s="37">
        <v>1</v>
      </c>
      <c r="H19" s="43">
        <f t="shared" si="0"/>
        <v>2</v>
      </c>
      <c r="I19" s="37">
        <v>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2</v>
      </c>
      <c r="V19" s="32">
        <f t="shared" si="3"/>
        <v>2</v>
      </c>
      <c r="W19" s="38">
        <f t="shared" si="4"/>
        <v>0.66666666666666663</v>
      </c>
      <c r="X19" s="38">
        <f t="shared" si="1"/>
        <v>0.66666666666666663</v>
      </c>
      <c r="Y19" s="38">
        <f t="shared" si="5"/>
        <v>0.66666666666666663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3</v>
      </c>
      <c r="F22" s="32">
        <f t="shared" si="2"/>
        <v>3</v>
      </c>
      <c r="G22" s="37"/>
      <c r="H22" s="43">
        <f t="shared" si="0"/>
        <v>1</v>
      </c>
      <c r="I22" s="37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1</v>
      </c>
      <c r="W22" s="38">
        <f t="shared" si="4"/>
        <v>0.33333333333333331</v>
      </c>
      <c r="X22" s="38">
        <f t="shared" si="1"/>
        <v>0.33333333333333331</v>
      </c>
      <c r="Y22" s="38">
        <f t="shared" si="5"/>
        <v>0.33333333333333331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>
        <v>1</v>
      </c>
      <c r="E24" s="37">
        <v>3</v>
      </c>
      <c r="F24" s="32">
        <f t="shared" si="2"/>
        <v>1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>
        <v>2</v>
      </c>
      <c r="Q24" s="37"/>
      <c r="R24" s="37"/>
      <c r="S24" s="37"/>
      <c r="T24" s="37"/>
      <c r="U24" s="37">
        <v>1</v>
      </c>
      <c r="V24" s="32">
        <f t="shared" si="3"/>
        <v>0</v>
      </c>
      <c r="W24" s="38">
        <f t="shared" si="4"/>
        <v>0</v>
      </c>
      <c r="X24" s="38">
        <f t="shared" si="1"/>
        <v>0.66666666666666663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>
        <v>1</v>
      </c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>
        <v>1</v>
      </c>
      <c r="E29" s="37">
        <v>3</v>
      </c>
      <c r="F29" s="32">
        <f t="shared" si="2"/>
        <v>2</v>
      </c>
      <c r="G29" s="37"/>
      <c r="H29" s="43">
        <f t="shared" si="0"/>
        <v>0</v>
      </c>
      <c r="I29" s="37"/>
      <c r="J29" s="37"/>
      <c r="K29" s="37"/>
      <c r="L29" s="37"/>
      <c r="M29" s="37">
        <v>1</v>
      </c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0.33333333333333331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>
        <v>1</v>
      </c>
      <c r="E37" s="39">
        <v>5</v>
      </c>
      <c r="F37" s="37">
        <v>4</v>
      </c>
      <c r="G37" s="37">
        <v>2</v>
      </c>
      <c r="H37" s="37">
        <v>23</v>
      </c>
      <c r="I37" s="37">
        <v>4</v>
      </c>
      <c r="J37" s="37"/>
      <c r="K37" s="37">
        <v>3</v>
      </c>
      <c r="L37" s="37"/>
      <c r="M37" s="37"/>
      <c r="N37" s="37"/>
      <c r="O37" s="37">
        <v>1</v>
      </c>
      <c r="P37" s="37"/>
      <c r="Q37" s="37">
        <v>1</v>
      </c>
      <c r="R37" s="37"/>
      <c r="S37" s="37"/>
      <c r="T37" s="38">
        <f t="shared" si="7"/>
        <v>0.2</v>
      </c>
      <c r="U37" s="40">
        <f t="shared" si="6"/>
        <v>2.8000000000000003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7</v>
      </c>
      <c r="H43" s="44">
        <v>4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8" zoomScaleNormal="98" zoomScalePageLayoutView="145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154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152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152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5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157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153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4</v>
      </c>
      <c r="F13" s="32">
        <f>E13-M13-P13-Q13-R13</f>
        <v>4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4</v>
      </c>
      <c r="F14" s="32">
        <f>E14-M14-P14-Q14-R14</f>
        <v>4</v>
      </c>
      <c r="G14" s="37">
        <v>2</v>
      </c>
      <c r="H14" s="43">
        <f t="shared" si="0"/>
        <v>2</v>
      </c>
      <c r="I14" s="37">
        <v>1</v>
      </c>
      <c r="J14" s="37">
        <v>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3</v>
      </c>
      <c r="W14" s="38">
        <f>(I14+(2*J14)+(3*K14)+(4*L14))/F14</f>
        <v>0.75</v>
      </c>
      <c r="X14" s="38">
        <f t="shared" ref="X14:X32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4</v>
      </c>
      <c r="F15" s="32">
        <f t="shared" ref="F15:F32" si="2">E15-M15-P15-Q15-R15</f>
        <v>3</v>
      </c>
      <c r="G15" s="37"/>
      <c r="H15" s="43">
        <f t="shared" si="0"/>
        <v>0</v>
      </c>
      <c r="I15" s="37"/>
      <c r="J15" s="37"/>
      <c r="K15" s="37"/>
      <c r="L15" s="37"/>
      <c r="M15" s="37">
        <v>1</v>
      </c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0.25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4</v>
      </c>
      <c r="F16" s="32">
        <f t="shared" si="2"/>
        <v>4</v>
      </c>
      <c r="G16" s="37">
        <v>1</v>
      </c>
      <c r="H16" s="43">
        <f t="shared" si="0"/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2">
        <f>I16+2*J16+3*K16+4*L16</f>
        <v>1</v>
      </c>
      <c r="W16" s="38">
        <f>(I16+(2*J16)+(3*K16)+(4*L16))/F16</f>
        <v>0.25</v>
      </c>
      <c r="X16" s="38">
        <f t="shared" si="1"/>
        <v>0.25</v>
      </c>
      <c r="Y16" s="38">
        <f>H16/F16</f>
        <v>0.25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>
        <v>1</v>
      </c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1</v>
      </c>
      <c r="F19" s="32">
        <f t="shared" si="2"/>
        <v>1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>
        <v>1</v>
      </c>
      <c r="E20" s="37">
        <v>3</v>
      </c>
      <c r="F20" s="32">
        <f t="shared" si="2"/>
        <v>2</v>
      </c>
      <c r="G20" s="37"/>
      <c r="H20" s="43">
        <f t="shared" si="0"/>
        <v>1</v>
      </c>
      <c r="I20" s="37">
        <v>1</v>
      </c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>
        <v>1</v>
      </c>
      <c r="U20" s="37">
        <v>1</v>
      </c>
      <c r="V20" s="32">
        <f t="shared" si="3"/>
        <v>1</v>
      </c>
      <c r="W20" s="38">
        <f t="shared" si="4"/>
        <v>0.5</v>
      </c>
      <c r="X20" s="38">
        <f t="shared" si="1"/>
        <v>0.66666666666666663</v>
      </c>
      <c r="Y20" s="38">
        <f t="shared" si="5"/>
        <v>0.5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>
        <v>1</v>
      </c>
      <c r="E21" s="37">
        <v>3</v>
      </c>
      <c r="F21" s="32">
        <f t="shared" si="2"/>
        <v>2</v>
      </c>
      <c r="G21" s="37">
        <v>2</v>
      </c>
      <c r="H21" s="43">
        <f t="shared" si="0"/>
        <v>1</v>
      </c>
      <c r="I21" s="37"/>
      <c r="J21" s="37">
        <v>1</v>
      </c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/>
      <c r="U21" s="37"/>
      <c r="V21" s="32">
        <f t="shared" si="3"/>
        <v>2</v>
      </c>
      <c r="W21" s="38">
        <f t="shared" si="4"/>
        <v>1</v>
      </c>
      <c r="X21" s="38">
        <f t="shared" si="1"/>
        <v>0.66666666666666663</v>
      </c>
      <c r="Y21" s="38">
        <f t="shared" si="5"/>
        <v>0.5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4</v>
      </c>
      <c r="F22" s="32">
        <f t="shared" si="2"/>
        <v>4</v>
      </c>
      <c r="G22" s="37">
        <v>1</v>
      </c>
      <c r="H22" s="43">
        <f t="shared" si="0"/>
        <v>2</v>
      </c>
      <c r="I22" s="37">
        <v>1</v>
      </c>
      <c r="J22" s="37"/>
      <c r="K22" s="37"/>
      <c r="L22" s="37">
        <v>1</v>
      </c>
      <c r="M22" s="37"/>
      <c r="N22" s="37"/>
      <c r="O22" s="37"/>
      <c r="P22" s="37"/>
      <c r="Q22" s="37"/>
      <c r="R22" s="37"/>
      <c r="S22" s="37"/>
      <c r="T22" s="37"/>
      <c r="U22" s="37">
        <v>3</v>
      </c>
      <c r="V22" s="32">
        <f t="shared" si="3"/>
        <v>5</v>
      </c>
      <c r="W22" s="38">
        <f t="shared" si="4"/>
        <v>1.25</v>
      </c>
      <c r="X22" s="38">
        <f t="shared" si="1"/>
        <v>0.5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3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>
        <v>1</v>
      </c>
      <c r="N23" s="37"/>
      <c r="O23" s="37">
        <v>1</v>
      </c>
      <c r="P23" s="37"/>
      <c r="Q23" s="37"/>
      <c r="R23" s="37"/>
      <c r="S23" s="37">
        <v>1</v>
      </c>
      <c r="T23" s="37"/>
      <c r="U23" s="37">
        <v>1</v>
      </c>
      <c r="V23" s="32">
        <f t="shared" si="3"/>
        <v>0</v>
      </c>
      <c r="W23" s="38">
        <f t="shared" si="4"/>
        <v>0</v>
      </c>
      <c r="X23" s="38">
        <f t="shared" si="1"/>
        <v>0.33333333333333331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>
        <v>1</v>
      </c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>
        <v>1</v>
      </c>
      <c r="E29" s="37">
        <v>3</v>
      </c>
      <c r="F29" s="32">
        <f t="shared" si="2"/>
        <v>1</v>
      </c>
      <c r="G29" s="37"/>
      <c r="H29" s="43">
        <f t="shared" si="0"/>
        <v>0</v>
      </c>
      <c r="I29" s="37"/>
      <c r="J29" s="37"/>
      <c r="K29" s="37"/>
      <c r="L29" s="37"/>
      <c r="M29" s="37">
        <v>2</v>
      </c>
      <c r="N29" s="37"/>
      <c r="O29" s="37"/>
      <c r="P29" s="37"/>
      <c r="Q29" s="37"/>
      <c r="R29" s="37"/>
      <c r="S29" s="37">
        <v>1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0.66666666666666663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6</v>
      </c>
      <c r="F35" s="37">
        <v>7</v>
      </c>
      <c r="G35" s="37">
        <v>6</v>
      </c>
      <c r="H35" s="37">
        <v>32</v>
      </c>
      <c r="I35" s="37">
        <v>12</v>
      </c>
      <c r="J35" s="37"/>
      <c r="K35" s="37">
        <v>4</v>
      </c>
      <c r="L35" s="37"/>
      <c r="M35" s="37"/>
      <c r="N35" s="37">
        <v>1</v>
      </c>
      <c r="O35" s="37"/>
      <c r="P35" s="37">
        <v>1</v>
      </c>
      <c r="Q35" s="37"/>
      <c r="R35" s="37"/>
      <c r="S35" s="37"/>
      <c r="T35" s="38">
        <f>I35/(H35-K35-L35-M35)</f>
        <v>0.42857142857142855</v>
      </c>
      <c r="U35" s="40">
        <f t="shared" ref="U35:U40" si="6">G35/E35*7</f>
        <v>7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>
        <v>1</v>
      </c>
      <c r="E36" s="39">
        <v>1</v>
      </c>
      <c r="F36" s="37">
        <v>2</v>
      </c>
      <c r="G36" s="37">
        <v>0</v>
      </c>
      <c r="H36" s="37">
        <v>6</v>
      </c>
      <c r="I36" s="37">
        <v>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>
        <f t="shared" ref="T36:T40" si="7">I36/(H36-K36-L36-M36)</f>
        <v>0.16666666666666666</v>
      </c>
      <c r="U36" s="40">
        <f t="shared" si="6"/>
        <v>0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6</v>
      </c>
      <c r="H43" s="44">
        <v>9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5" zoomScaleNormal="95" zoomScalePageLayoutView="145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155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158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6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159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188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4</v>
      </c>
      <c r="F13" s="32">
        <f>E13-M13-P13-Q13-R13</f>
        <v>3</v>
      </c>
      <c r="G13" s="37">
        <v>2</v>
      </c>
      <c r="H13" s="43">
        <v>1</v>
      </c>
      <c r="I13" s="37"/>
      <c r="J13" s="37"/>
      <c r="K13" s="37">
        <v>1</v>
      </c>
      <c r="L13" s="37"/>
      <c r="M13" s="37">
        <v>1</v>
      </c>
      <c r="N13" s="37"/>
      <c r="O13" s="37"/>
      <c r="P13" s="37"/>
      <c r="Q13" s="37"/>
      <c r="R13" s="37"/>
      <c r="S13" s="37">
        <v>1</v>
      </c>
      <c r="T13" s="37"/>
      <c r="U13" s="37">
        <v>1</v>
      </c>
      <c r="V13" s="32">
        <f>I13+2*J13+3*K13+4*L13</f>
        <v>3</v>
      </c>
      <c r="W13" s="38">
        <f>(I13+(2*J13)+(3*K13)+(4*L13))/F13</f>
        <v>1</v>
      </c>
      <c r="X13" s="38">
        <f>(H13+M13+P13)/(F13+M13+P13+R13)</f>
        <v>0.5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4</v>
      </c>
      <c r="F14" s="32">
        <f>E14-M14-P14-Q14-R14</f>
        <v>4</v>
      </c>
      <c r="G14" s="37">
        <v>2</v>
      </c>
      <c r="H14" s="43">
        <f t="shared" ref="H14:H32" si="0">SUM(I14:L14)</f>
        <v>3</v>
      </c>
      <c r="I14" s="37">
        <v>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2</v>
      </c>
      <c r="V14" s="32">
        <f>I14+2*J14+3*K14+4*L14</f>
        <v>3</v>
      </c>
      <c r="W14" s="38">
        <f>(I14+(2*J14)+(3*K14)+(4*L14))/F14</f>
        <v>0.75</v>
      </c>
      <c r="X14" s="38">
        <f t="shared" ref="X14:X32" si="1">(H14+M14+P14)/(F14+M14+P14+R14)</f>
        <v>0.75</v>
      </c>
      <c r="Y14" s="38">
        <f>H14/F14</f>
        <v>0.75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>
        <v>1</v>
      </c>
      <c r="E15" s="37">
        <v>4</v>
      </c>
      <c r="F15" s="32">
        <f t="shared" ref="F15:F32" si="2">E15-M15-P15-Q15-R15</f>
        <v>4</v>
      </c>
      <c r="G15" s="37">
        <v>1</v>
      </c>
      <c r="H15" s="43">
        <f t="shared" si="0"/>
        <v>1</v>
      </c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>
        <v>2</v>
      </c>
      <c r="T15" s="37"/>
      <c r="U15" s="37"/>
      <c r="V15" s="32">
        <f>I15+2*J15+3*K15+4*L15</f>
        <v>1</v>
      </c>
      <c r="W15" s="38">
        <f>(I15+(2*J15)+(3*K15)+(4*L15))/F15</f>
        <v>0.25</v>
      </c>
      <c r="X15" s="38">
        <f t="shared" si="1"/>
        <v>0.25</v>
      </c>
      <c r="Y15" s="38">
        <f>H15/F15</f>
        <v>0.25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1</v>
      </c>
      <c r="F16" s="32">
        <f t="shared" si="2"/>
        <v>1</v>
      </c>
      <c r="G16" s="37"/>
      <c r="H16" s="43">
        <f t="shared" si="0"/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2</v>
      </c>
      <c r="V16" s="32">
        <f>I16+2*J16+3*K16+4*L16</f>
        <v>1</v>
      </c>
      <c r="W16" s="38">
        <f>(I16+(2*J16)+(3*K16)+(4*L16))/F16</f>
        <v>1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>
        <v>1</v>
      </c>
      <c r="E18" s="37">
        <v>3</v>
      </c>
      <c r="F18" s="32">
        <f t="shared" si="2"/>
        <v>2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>
        <v>1</v>
      </c>
      <c r="S18" s="37">
        <v>1</v>
      </c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2</v>
      </c>
      <c r="F19" s="32">
        <f t="shared" si="2"/>
        <v>1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1</v>
      </c>
      <c r="X19" s="38">
        <f t="shared" si="1"/>
        <v>1</v>
      </c>
      <c r="Y19" s="38">
        <f t="shared" si="5"/>
        <v>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2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3</v>
      </c>
      <c r="F22" s="32">
        <f t="shared" si="2"/>
        <v>3</v>
      </c>
      <c r="G22" s="37"/>
      <c r="H22" s="43">
        <f t="shared" si="0"/>
        <v>1</v>
      </c>
      <c r="I22" s="37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>
        <v>2</v>
      </c>
      <c r="V22" s="32">
        <f t="shared" si="3"/>
        <v>1</v>
      </c>
      <c r="W22" s="38">
        <f t="shared" si="4"/>
        <v>0.33333333333333331</v>
      </c>
      <c r="X22" s="38">
        <f t="shared" si="1"/>
        <v>0.33333333333333331</v>
      </c>
      <c r="Y22" s="38">
        <f t="shared" si="5"/>
        <v>0.33333333333333331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3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0.33333333333333331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>
        <v>1</v>
      </c>
      <c r="E25" s="37">
        <v>3</v>
      </c>
      <c r="F25" s="32">
        <f t="shared" si="2"/>
        <v>3</v>
      </c>
      <c r="G25" s="37">
        <v>2</v>
      </c>
      <c r="H25" s="43">
        <f t="shared" si="0"/>
        <v>3</v>
      </c>
      <c r="I25" s="37"/>
      <c r="J25" s="37">
        <v>1</v>
      </c>
      <c r="K25" s="37">
        <v>1</v>
      </c>
      <c r="L25" s="37">
        <v>1</v>
      </c>
      <c r="M25" s="37"/>
      <c r="N25" s="37"/>
      <c r="O25" s="37"/>
      <c r="P25" s="37"/>
      <c r="Q25" s="37"/>
      <c r="R25" s="37"/>
      <c r="S25" s="37"/>
      <c r="T25" s="37"/>
      <c r="U25" s="37">
        <v>2</v>
      </c>
      <c r="V25" s="32">
        <f t="shared" si="3"/>
        <v>9</v>
      </c>
      <c r="W25" s="38">
        <f t="shared" si="4"/>
        <v>3</v>
      </c>
      <c r="X25" s="38">
        <f t="shared" si="1"/>
        <v>1</v>
      </c>
      <c r="Y25" s="38">
        <f t="shared" si="5"/>
        <v>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Taylor Helesic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>
        <v>1</v>
      </c>
      <c r="E36" s="39">
        <v>7</v>
      </c>
      <c r="F36" s="37">
        <v>8</v>
      </c>
      <c r="G36" s="37">
        <v>8</v>
      </c>
      <c r="H36" s="37">
        <v>34</v>
      </c>
      <c r="I36" s="37">
        <v>10</v>
      </c>
      <c r="J36" s="37">
        <v>1</v>
      </c>
      <c r="K36" s="37">
        <v>2</v>
      </c>
      <c r="L36" s="37">
        <v>0</v>
      </c>
      <c r="M36" s="37">
        <v>1</v>
      </c>
      <c r="N36" s="37">
        <v>1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0.32258064516129031</v>
      </c>
      <c r="U36" s="40">
        <f t="shared" si="6"/>
        <v>8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9</v>
      </c>
      <c r="H43" s="44">
        <v>8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8" zoomScaleNormal="98" zoomScalePageLayoutView="145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160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161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135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7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162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187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4</v>
      </c>
      <c r="F13" s="32">
        <f>E13-M13-P13-Q13-R13</f>
        <v>4</v>
      </c>
      <c r="G13" s="37">
        <v>2</v>
      </c>
      <c r="H13" s="43">
        <f t="shared" ref="H13:H32" si="0">SUM(I13:L13)</f>
        <v>2</v>
      </c>
      <c r="I13" s="37">
        <v>1</v>
      </c>
      <c r="J13" s="37">
        <v>1</v>
      </c>
      <c r="K13" s="37"/>
      <c r="L13" s="37"/>
      <c r="M13" s="37"/>
      <c r="N13" s="37"/>
      <c r="O13" s="37"/>
      <c r="P13" s="37"/>
      <c r="Q13" s="37"/>
      <c r="R13" s="37"/>
      <c r="S13" s="37"/>
      <c r="T13" s="37">
        <v>1</v>
      </c>
      <c r="U13" s="37">
        <v>1</v>
      </c>
      <c r="V13" s="32">
        <f>I13+2*J13+3*K13+4*L13</f>
        <v>3</v>
      </c>
      <c r="W13" s="38">
        <f>(I13+(2*J13)+(3*K13)+(4*L13))/F13</f>
        <v>0.75</v>
      </c>
      <c r="X13" s="38">
        <f>(H13+M13+P13)/(F13+M13+P13+R13)</f>
        <v>0.5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>
        <v>1</v>
      </c>
      <c r="E14" s="37">
        <v>4</v>
      </c>
      <c r="F14" s="32">
        <f>E14-M14-P14-Q14-R14</f>
        <v>4</v>
      </c>
      <c r="G14" s="37">
        <v>2</v>
      </c>
      <c r="H14" s="43">
        <f t="shared" si="0"/>
        <v>3</v>
      </c>
      <c r="I14" s="37">
        <v>2</v>
      </c>
      <c r="J14" s="37"/>
      <c r="K14" s="37">
        <v>1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2</v>
      </c>
      <c r="V14" s="32">
        <f>I14+2*J14+3*K14+4*L14</f>
        <v>5</v>
      </c>
      <c r="W14" s="38">
        <f>(I14+(2*J14)+(3*K14)+(4*L14))/F14</f>
        <v>1.25</v>
      </c>
      <c r="X14" s="38">
        <f t="shared" ref="X14:X32" si="1">(H14+M14+P14)/(F14+M14+P14+R14)</f>
        <v>0.75</v>
      </c>
      <c r="Y14" s="38">
        <f>H14/F14</f>
        <v>0.75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4</v>
      </c>
      <c r="F16" s="32">
        <f t="shared" ref="F16" si="3">E16-M16-P16-Q16-R16</f>
        <v>4</v>
      </c>
      <c r="G16" s="37">
        <v>1</v>
      </c>
      <c r="H16" s="43">
        <f t="shared" ref="H16" si="4">SUM(I16:L16)</f>
        <v>2</v>
      </c>
      <c r="I16" s="37">
        <v>1</v>
      </c>
      <c r="J16" s="37"/>
      <c r="K16" s="37">
        <v>1</v>
      </c>
      <c r="L16" s="37"/>
      <c r="M16" s="37"/>
      <c r="N16" s="37"/>
      <c r="O16" s="37">
        <v>1</v>
      </c>
      <c r="P16" s="37"/>
      <c r="Q16" s="37"/>
      <c r="R16" s="37"/>
      <c r="S16" s="37"/>
      <c r="T16" s="37"/>
      <c r="U16" s="37">
        <v>2</v>
      </c>
      <c r="V16" s="32">
        <f>I16+2*J16+3*K16+4*L16</f>
        <v>4</v>
      </c>
      <c r="W16" s="38">
        <f>(I16+(2*J16)+(3*K16)+(4*L16))/F16</f>
        <v>1</v>
      </c>
      <c r="X16" s="38">
        <f t="shared" si="1"/>
        <v>0.5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5">I17+2*J17+3*K17+4*L17</f>
        <v>0</v>
      </c>
      <c r="W17" s="38" t="e">
        <f t="shared" ref="W17:W32" si="6">(I17+(2*J17)+(3*K17)+(4*L17))/F17</f>
        <v>#DIV/0!</v>
      </c>
      <c r="X17" s="38" t="e">
        <f t="shared" si="1"/>
        <v>#DIV/0!</v>
      </c>
      <c r="Y17" s="38" t="e">
        <f t="shared" ref="Y17:Y32" si="7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5"/>
        <v>0</v>
      </c>
      <c r="W18" s="38" t="e">
        <f t="shared" si="6"/>
        <v>#DIV/0!</v>
      </c>
      <c r="X18" s="38" t="e">
        <f t="shared" si="1"/>
        <v>#DIV/0!</v>
      </c>
      <c r="Y18" s="38" t="e">
        <f t="shared" si="7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5"/>
        <v>0</v>
      </c>
      <c r="W19" s="38" t="e">
        <f t="shared" si="6"/>
        <v>#DIV/0!</v>
      </c>
      <c r="X19" s="38" t="e">
        <f t="shared" si="1"/>
        <v>#DIV/0!</v>
      </c>
      <c r="Y19" s="38" t="e">
        <f t="shared" si="7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5"/>
        <v>1</v>
      </c>
      <c r="W20" s="38">
        <f t="shared" si="6"/>
        <v>0.5</v>
      </c>
      <c r="X20" s="38">
        <f t="shared" si="1"/>
        <v>0.5</v>
      </c>
      <c r="Y20" s="38">
        <f t="shared" si="7"/>
        <v>0.5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5"/>
        <v>0</v>
      </c>
      <c r="W21" s="38" t="e">
        <f t="shared" si="6"/>
        <v>#DIV/0!</v>
      </c>
      <c r="X21" s="38" t="e">
        <f t="shared" si="1"/>
        <v>#DIV/0!</v>
      </c>
      <c r="Y21" s="38" t="e">
        <f t="shared" si="7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4</v>
      </c>
      <c r="F22" s="32">
        <f t="shared" si="2"/>
        <v>4</v>
      </c>
      <c r="G22" s="37">
        <v>1</v>
      </c>
      <c r="H22" s="43">
        <f t="shared" si="0"/>
        <v>1</v>
      </c>
      <c r="I22" s="37"/>
      <c r="J22" s="37">
        <v>1</v>
      </c>
      <c r="K22" s="37"/>
      <c r="L22" s="37"/>
      <c r="M22" s="37"/>
      <c r="N22" s="37"/>
      <c r="O22" s="37">
        <v>1</v>
      </c>
      <c r="P22" s="37"/>
      <c r="Q22" s="37"/>
      <c r="R22" s="37"/>
      <c r="S22" s="37"/>
      <c r="T22" s="37"/>
      <c r="U22" s="37">
        <v>2</v>
      </c>
      <c r="V22" s="32">
        <f t="shared" si="5"/>
        <v>2</v>
      </c>
      <c r="W22" s="38">
        <f t="shared" si="6"/>
        <v>0.5</v>
      </c>
      <c r="X22" s="38">
        <f t="shared" si="1"/>
        <v>0.25</v>
      </c>
      <c r="Y22" s="38">
        <f t="shared" si="7"/>
        <v>0.25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4</v>
      </c>
      <c r="F23" s="32">
        <f t="shared" si="2"/>
        <v>3</v>
      </c>
      <c r="G23" s="37">
        <v>1</v>
      </c>
      <c r="H23" s="43">
        <f t="shared" si="0"/>
        <v>2</v>
      </c>
      <c r="I23" s="37">
        <v>1</v>
      </c>
      <c r="J23" s="37">
        <v>1</v>
      </c>
      <c r="K23" s="37"/>
      <c r="L23" s="37"/>
      <c r="M23" s="37">
        <v>1</v>
      </c>
      <c r="N23" s="37"/>
      <c r="O23" s="37"/>
      <c r="P23" s="37"/>
      <c r="Q23" s="37"/>
      <c r="R23" s="37"/>
      <c r="S23" s="37"/>
      <c r="T23" s="37"/>
      <c r="U23" s="37"/>
      <c r="V23" s="32">
        <f t="shared" si="5"/>
        <v>3</v>
      </c>
      <c r="W23" s="38">
        <f t="shared" si="6"/>
        <v>1</v>
      </c>
      <c r="X23" s="38">
        <f t="shared" si="1"/>
        <v>0.75</v>
      </c>
      <c r="Y23" s="38">
        <f t="shared" si="7"/>
        <v>0.66666666666666663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>
        <v>1</v>
      </c>
      <c r="E24" s="37">
        <v>4</v>
      </c>
      <c r="F24" s="32">
        <f t="shared" si="2"/>
        <v>4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2</v>
      </c>
      <c r="T24" s="37"/>
      <c r="U24" s="37"/>
      <c r="V24" s="32">
        <f t="shared" si="5"/>
        <v>0</v>
      </c>
      <c r="W24" s="38">
        <f t="shared" si="6"/>
        <v>0</v>
      </c>
      <c r="X24" s="38">
        <f t="shared" si="1"/>
        <v>0</v>
      </c>
      <c r="Y24" s="38">
        <f t="shared" si="7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5"/>
        <v>0</v>
      </c>
      <c r="W25" s="38" t="e">
        <f t="shared" si="6"/>
        <v>#DIV/0!</v>
      </c>
      <c r="X25" s="38" t="e">
        <f t="shared" si="1"/>
        <v>#DIV/0!</v>
      </c>
      <c r="Y25" s="38" t="e">
        <f t="shared" si="7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  <c r="S26" s="37">
        <v>2</v>
      </c>
      <c r="T26" s="37"/>
      <c r="U26" s="37">
        <v>2</v>
      </c>
      <c r="V26" s="32">
        <f t="shared" si="5"/>
        <v>1</v>
      </c>
      <c r="W26" s="38">
        <f t="shared" si="6"/>
        <v>0.33333333333333331</v>
      </c>
      <c r="X26" s="38">
        <f t="shared" si="1"/>
        <v>0.33333333333333331</v>
      </c>
      <c r="Y26" s="38">
        <f t="shared" si="7"/>
        <v>0.33333333333333331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5"/>
        <v>0</v>
      </c>
      <c r="W27" s="38" t="e">
        <f t="shared" si="6"/>
        <v>#DIV/0!</v>
      </c>
      <c r="X27" s="38" t="e">
        <f t="shared" si="1"/>
        <v>#DIV/0!</v>
      </c>
      <c r="Y27" s="38" t="e">
        <f t="shared" si="7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2</v>
      </c>
      <c r="F28" s="32">
        <f t="shared" si="2"/>
        <v>2</v>
      </c>
      <c r="G28" s="37">
        <v>1</v>
      </c>
      <c r="H28" s="43">
        <f t="shared" si="0"/>
        <v>1</v>
      </c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5"/>
        <v>1</v>
      </c>
      <c r="W28" s="38">
        <f t="shared" si="6"/>
        <v>0.5</v>
      </c>
      <c r="X28" s="38">
        <f t="shared" si="1"/>
        <v>0.5</v>
      </c>
      <c r="Y28" s="38">
        <f t="shared" si="7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>
        <v>1</v>
      </c>
      <c r="E29" s="37">
        <v>4</v>
      </c>
      <c r="F29" s="32">
        <f t="shared" si="2"/>
        <v>3</v>
      </c>
      <c r="G29" s="37">
        <v>2</v>
      </c>
      <c r="H29" s="43">
        <f t="shared" si="0"/>
        <v>1</v>
      </c>
      <c r="I29" s="37">
        <v>1</v>
      </c>
      <c r="J29" s="37"/>
      <c r="K29" s="37"/>
      <c r="L29" s="37"/>
      <c r="M29" s="37">
        <v>1</v>
      </c>
      <c r="N29" s="37"/>
      <c r="O29" s="37"/>
      <c r="P29" s="37"/>
      <c r="Q29" s="37"/>
      <c r="R29" s="37"/>
      <c r="S29" s="37"/>
      <c r="T29" s="37"/>
      <c r="U29" s="37">
        <v>1</v>
      </c>
      <c r="V29" s="32">
        <f t="shared" si="5"/>
        <v>1</v>
      </c>
      <c r="W29" s="38">
        <f t="shared" si="6"/>
        <v>0.33333333333333331</v>
      </c>
      <c r="X29" s="38">
        <f t="shared" si="1"/>
        <v>0.5</v>
      </c>
      <c r="Y29" s="38">
        <f t="shared" si="7"/>
        <v>0.33333333333333331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">
        <v>163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5"/>
        <v>0</v>
      </c>
      <c r="W30" s="38" t="e">
        <f t="shared" si="6"/>
        <v>#DIV/0!</v>
      </c>
      <c r="X30" s="38" t="e">
        <f t="shared" si="1"/>
        <v>#DIV/0!</v>
      </c>
      <c r="Y30" s="38" t="e">
        <f t="shared" si="7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5"/>
        <v>0</v>
      </c>
      <c r="W31" s="38" t="e">
        <f t="shared" si="6"/>
        <v>#DIV/0!</v>
      </c>
      <c r="X31" s="38" t="e">
        <f t="shared" si="1"/>
        <v>#DIV/0!</v>
      </c>
      <c r="Y31" s="38" t="e">
        <f t="shared" si="7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5"/>
        <v>0</v>
      </c>
      <c r="W32" s="38" t="e">
        <f t="shared" si="6"/>
        <v>#DIV/0!</v>
      </c>
      <c r="X32" s="38" t="e">
        <f t="shared" si="1"/>
        <v>#DIV/0!</v>
      </c>
      <c r="Y32" s="38" t="e">
        <f t="shared" si="7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>
        <v>1</v>
      </c>
      <c r="E35" s="39">
        <v>7</v>
      </c>
      <c r="F35" s="37">
        <v>3</v>
      </c>
      <c r="G35" s="37">
        <v>3</v>
      </c>
      <c r="H35" s="37">
        <v>33</v>
      </c>
      <c r="I35" s="37">
        <v>8</v>
      </c>
      <c r="J35" s="37"/>
      <c r="K35" s="37">
        <v>3</v>
      </c>
      <c r="L35" s="37">
        <v>1</v>
      </c>
      <c r="M35" s="37"/>
      <c r="N35" s="37">
        <v>10</v>
      </c>
      <c r="O35" s="37">
        <v>1</v>
      </c>
      <c r="P35" s="37"/>
      <c r="Q35" s="37">
        <v>1</v>
      </c>
      <c r="R35" s="37"/>
      <c r="S35" s="37"/>
      <c r="T35" s="38">
        <f>I35/(H35-K35-L35-M35)</f>
        <v>0.27586206896551724</v>
      </c>
      <c r="U35" s="40">
        <f t="shared" ref="U35:U40" si="8">G35/E35*7</f>
        <v>3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9">I36/(H36-K36-L36-M36)</f>
        <v>#DIV/0!</v>
      </c>
      <c r="U36" s="40" t="e">
        <f t="shared" si="8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9"/>
        <v>#DIV/0!</v>
      </c>
      <c r="U37" s="40" t="e">
        <f t="shared" si="8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9"/>
        <v>#DIV/0!</v>
      </c>
      <c r="U38" s="40" t="e">
        <f t="shared" si="8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9"/>
        <v>#DIV/0!</v>
      </c>
      <c r="U39" s="40" t="e">
        <f t="shared" si="8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9"/>
        <v>#DIV/0!</v>
      </c>
      <c r="U40" s="40" t="e">
        <f t="shared" si="8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10</v>
      </c>
      <c r="H43" s="44">
        <v>4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scale="70" orientation="landscape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="96" zoomScaleNormal="96" zoomScalePageLayoutView="13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45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9" t="s">
        <v>164</v>
      </c>
      <c r="F5" s="119"/>
      <c r="G5" s="119"/>
      <c r="H5" s="119"/>
      <c r="I5" s="119"/>
      <c r="J5" s="119"/>
      <c r="K5" s="119"/>
      <c r="L5" s="113" t="s">
        <v>1</v>
      </c>
      <c r="M5" s="113"/>
      <c r="N5" s="113"/>
      <c r="O5" s="11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C5" s="81" t="s">
        <v>81</v>
      </c>
      <c r="AD5" s="82"/>
      <c r="AE5" s="82"/>
      <c r="AF5" s="82"/>
      <c r="AG5" s="83"/>
    </row>
    <row r="6" spans="1:34" s="66" customFormat="1" ht="15.75" customHeight="1" x14ac:dyDescent="0.3">
      <c r="A6" s="4"/>
      <c r="B6" s="5"/>
      <c r="C6" s="66" t="s">
        <v>2</v>
      </c>
      <c r="E6" s="117" t="s">
        <v>135</v>
      </c>
      <c r="F6" s="117"/>
      <c r="G6" s="117"/>
      <c r="H6" s="117"/>
      <c r="I6" s="117"/>
      <c r="J6" s="117"/>
      <c r="K6" s="117"/>
      <c r="L6" s="113" t="s">
        <v>3</v>
      </c>
      <c r="M6" s="113"/>
      <c r="N6" s="113"/>
      <c r="O6" s="113"/>
      <c r="P6" s="117" t="s">
        <v>122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84"/>
      <c r="AD6" s="85"/>
      <c r="AE6" s="85"/>
      <c r="AF6" s="85"/>
      <c r="AG6" s="86"/>
      <c r="AH6" s="3"/>
    </row>
    <row r="7" spans="1:34" s="66" customFormat="1" x14ac:dyDescent="0.3">
      <c r="A7" s="4"/>
      <c r="B7" s="5"/>
      <c r="C7" s="66" t="s">
        <v>4</v>
      </c>
      <c r="E7" s="117" t="s">
        <v>165</v>
      </c>
      <c r="F7" s="117"/>
      <c r="G7" s="117"/>
      <c r="H7" s="117"/>
      <c r="I7" s="117"/>
      <c r="J7" s="117"/>
      <c r="K7" s="117"/>
      <c r="L7" s="113" t="s">
        <v>5</v>
      </c>
      <c r="M7" s="113"/>
      <c r="N7" s="113"/>
      <c r="O7" s="113"/>
      <c r="P7" s="117" t="s">
        <v>135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17" t="s">
        <v>165</v>
      </c>
      <c r="F8" s="117"/>
      <c r="G8" s="117"/>
      <c r="H8" s="117"/>
      <c r="I8" s="117"/>
      <c r="J8" s="117"/>
      <c r="K8" s="117"/>
      <c r="L8" s="113" t="s">
        <v>7</v>
      </c>
      <c r="M8" s="113"/>
      <c r="N8" s="113"/>
      <c r="O8" s="113"/>
      <c r="P8" s="117">
        <v>8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87" t="s">
        <v>38</v>
      </c>
      <c r="AD8" s="88"/>
      <c r="AE8" s="6"/>
      <c r="AF8" s="87" t="s">
        <v>39</v>
      </c>
      <c r="AG8" s="88"/>
      <c r="AH8" s="3"/>
    </row>
    <row r="9" spans="1:34" s="66" customFormat="1" x14ac:dyDescent="0.3">
      <c r="A9" s="4"/>
      <c r="B9" s="5"/>
      <c r="C9" s="66" t="s">
        <v>8</v>
      </c>
      <c r="E9" s="118" t="s">
        <v>166</v>
      </c>
      <c r="F9" s="118"/>
      <c r="G9" s="118"/>
      <c r="H9" s="118"/>
      <c r="I9" s="118"/>
      <c r="J9" s="118"/>
      <c r="K9" s="118"/>
      <c r="M9" s="113" t="s">
        <v>9</v>
      </c>
      <c r="N9" s="113"/>
      <c r="O9" s="113"/>
      <c r="P9" s="118" t="s">
        <v>189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Darren Scholl</v>
      </c>
      <c r="D13" s="37">
        <v>1</v>
      </c>
      <c r="E13" s="37">
        <v>4</v>
      </c>
      <c r="F13" s="32">
        <f>E13-M13-P13-Q13-R13</f>
        <v>4</v>
      </c>
      <c r="G13" s="37">
        <v>1</v>
      </c>
      <c r="H13" s="43">
        <f t="shared" ref="H13:H32" si="0">SUM(I13:L13)</f>
        <v>2</v>
      </c>
      <c r="I13" s="37">
        <v>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2</v>
      </c>
      <c r="V13" s="32">
        <f>I13+2*J13+3*K13+4*L13</f>
        <v>2</v>
      </c>
      <c r="W13" s="38">
        <f>(I13+(2*J13)+(3*K13)+(4*L13))/F13</f>
        <v>0.5</v>
      </c>
      <c r="X13" s="38">
        <f>(H13+M13+P13)/(F13+M13+P13+R13)</f>
        <v>0.5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Jake Moulton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Dwayne Laporte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DJ Stevenson</v>
      </c>
      <c r="D16" s="37">
        <v>1</v>
      </c>
      <c r="E16" s="37">
        <v>4</v>
      </c>
      <c r="F16" s="32">
        <f t="shared" si="2"/>
        <v>4</v>
      </c>
      <c r="G16" s="37"/>
      <c r="H16" s="43">
        <f t="shared" si="0"/>
        <v>3</v>
      </c>
      <c r="I16" s="37">
        <v>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2</v>
      </c>
      <c r="V16" s="32">
        <f>I16+2*J16+3*K16+4*L16</f>
        <v>3</v>
      </c>
      <c r="W16" s="38">
        <f>(I16+(2*J16)+(3*K16)+(4*L16))/F16</f>
        <v>0.75</v>
      </c>
      <c r="X16" s="38">
        <f t="shared" si="1"/>
        <v>0.75</v>
      </c>
      <c r="Y16" s="38">
        <f>H16/F16</f>
        <v>0.75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Nick Laporte</v>
      </c>
      <c r="D17" s="37">
        <v>1</v>
      </c>
      <c r="E17" s="37">
        <v>4</v>
      </c>
      <c r="F17" s="32">
        <f t="shared" si="2"/>
        <v>4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Ryan Ohlmstead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Jimmy Marsielles</v>
      </c>
      <c r="D19" s="37">
        <v>1</v>
      </c>
      <c r="E19" s="37">
        <v>4</v>
      </c>
      <c r="F19" s="32">
        <f t="shared" si="2"/>
        <v>3</v>
      </c>
      <c r="G19" s="37"/>
      <c r="H19" s="43">
        <f t="shared" si="0"/>
        <v>0</v>
      </c>
      <c r="I19" s="37"/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0.25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Carson Lamb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Chase Duckworth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Justin Laporte</v>
      </c>
      <c r="D22" s="37">
        <v>1</v>
      </c>
      <c r="E22" s="37">
        <v>4</v>
      </c>
      <c r="F22" s="32">
        <f t="shared" si="2"/>
        <v>4</v>
      </c>
      <c r="G22" s="37">
        <v>1</v>
      </c>
      <c r="H22" s="43">
        <f t="shared" si="0"/>
        <v>1</v>
      </c>
      <c r="I22" s="37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>
        <v>1</v>
      </c>
      <c r="U22" s="37"/>
      <c r="V22" s="32">
        <f t="shared" si="3"/>
        <v>1</v>
      </c>
      <c r="W22" s="38">
        <f t="shared" si="4"/>
        <v>0.25</v>
      </c>
      <c r="X22" s="38">
        <f t="shared" si="1"/>
        <v>0.25</v>
      </c>
      <c r="Y22" s="38">
        <f t="shared" si="5"/>
        <v>0.25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Marc Miller</v>
      </c>
      <c r="D23" s="37">
        <v>1</v>
      </c>
      <c r="E23" s="37">
        <v>4</v>
      </c>
      <c r="F23" s="32">
        <f t="shared" si="2"/>
        <v>3</v>
      </c>
      <c r="G23" s="37">
        <v>1</v>
      </c>
      <c r="H23" s="43">
        <f t="shared" si="0"/>
        <v>0</v>
      </c>
      <c r="I23" s="37"/>
      <c r="J23" s="37"/>
      <c r="K23" s="37"/>
      <c r="L23" s="37"/>
      <c r="M23" s="37">
        <v>1</v>
      </c>
      <c r="N23" s="37"/>
      <c r="O23" s="37">
        <v>1</v>
      </c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0.25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Steve Hewitt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Devin Johnston</v>
      </c>
      <c r="D25" s="37">
        <v>1</v>
      </c>
      <c r="E25" s="37">
        <v>4</v>
      </c>
      <c r="F25" s="32">
        <f t="shared" si="2"/>
        <v>4</v>
      </c>
      <c r="G25" s="37">
        <v>3</v>
      </c>
      <c r="H25" s="43">
        <f t="shared" si="0"/>
        <v>3</v>
      </c>
      <c r="I25" s="37">
        <v>2</v>
      </c>
      <c r="J25" s="37"/>
      <c r="K25" s="37"/>
      <c r="L25" s="37">
        <v>1</v>
      </c>
      <c r="M25" s="37"/>
      <c r="N25" s="37"/>
      <c r="O25" s="37"/>
      <c r="P25" s="37"/>
      <c r="Q25" s="37"/>
      <c r="R25" s="37"/>
      <c r="S25" s="37">
        <v>1</v>
      </c>
      <c r="T25" s="37"/>
      <c r="U25" s="37">
        <v>2</v>
      </c>
      <c r="V25" s="32">
        <f t="shared" si="3"/>
        <v>6</v>
      </c>
      <c r="W25" s="38">
        <f t="shared" si="4"/>
        <v>1.5</v>
      </c>
      <c r="X25" s="38">
        <f t="shared" si="1"/>
        <v>0.75</v>
      </c>
      <c r="Y25" s="38">
        <f t="shared" si="5"/>
        <v>0.75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Mike Bosch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Jamie Stanley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Matt Downey</v>
      </c>
      <c r="D28" s="37">
        <v>1</v>
      </c>
      <c r="E28" s="37">
        <v>3</v>
      </c>
      <c r="F28" s="32">
        <f t="shared" si="2"/>
        <v>3</v>
      </c>
      <c r="G28" s="37">
        <v>1</v>
      </c>
      <c r="H28" s="43">
        <f t="shared" si="0"/>
        <v>1</v>
      </c>
      <c r="I28" s="37"/>
      <c r="J28" s="37">
        <v>1</v>
      </c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3"/>
        <v>2</v>
      </c>
      <c r="W28" s="38">
        <f t="shared" si="4"/>
        <v>0.66666666666666663</v>
      </c>
      <c r="X28" s="38">
        <f t="shared" si="1"/>
        <v>0.33333333333333331</v>
      </c>
      <c r="Y28" s="38">
        <f t="shared" si="5"/>
        <v>0.33333333333333331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Jason Duckworth</v>
      </c>
      <c r="D29" s="37">
        <v>1</v>
      </c>
      <c r="E29" s="37">
        <v>2</v>
      </c>
      <c r="F29" s="32">
        <f t="shared" si="2"/>
        <v>1</v>
      </c>
      <c r="G29" s="37"/>
      <c r="H29" s="43">
        <f t="shared" si="0"/>
        <v>0</v>
      </c>
      <c r="I29" s="37"/>
      <c r="J29" s="37"/>
      <c r="K29" s="37"/>
      <c r="L29" s="37"/>
      <c r="M29" s="37">
        <v>1</v>
      </c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0.5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">
        <v>163</v>
      </c>
      <c r="D30" s="37">
        <v>1</v>
      </c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>
        <f>Summary!C25</f>
        <v>0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>
        <f>Summary!C26</f>
        <v>0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DJ Stevenson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Dwayne Laporte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Nick Laporte</v>
      </c>
      <c r="D37" s="37">
        <v>1</v>
      </c>
      <c r="E37" s="39">
        <v>7</v>
      </c>
      <c r="F37" s="37">
        <v>11</v>
      </c>
      <c r="G37" s="37">
        <v>9</v>
      </c>
      <c r="H37" s="37">
        <v>46</v>
      </c>
      <c r="I37" s="37">
        <v>14</v>
      </c>
      <c r="J37" s="37">
        <v>1</v>
      </c>
      <c r="K37" s="37">
        <v>3</v>
      </c>
      <c r="L37" s="37">
        <v>1</v>
      </c>
      <c r="M37" s="37"/>
      <c r="N37" s="37">
        <v>4</v>
      </c>
      <c r="O37" s="37"/>
      <c r="P37" s="37">
        <v>1</v>
      </c>
      <c r="Q37" s="37">
        <v>1</v>
      </c>
      <c r="R37" s="37"/>
      <c r="S37" s="37"/>
      <c r="T37" s="38">
        <f t="shared" si="7"/>
        <v>0.33333333333333331</v>
      </c>
      <c r="U37" s="40">
        <f t="shared" si="6"/>
        <v>9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>
        <f>Summary!C34</f>
        <v>0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>
        <f>Summary!C35</f>
        <v>0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6</v>
      </c>
      <c r="H43" s="44">
        <v>11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Sheet1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2018-09-11T23:50:00Z</dcterms:modified>
</cp:coreProperties>
</file>