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2017\"/>
    </mc:Choice>
  </mc:AlternateContent>
  <bookViews>
    <workbookView xWindow="0" yWindow="0" windowWidth="23040" windowHeight="8820" tabRatio="663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  <sheet name="Game 21" sheetId="23" r:id="rId22"/>
    <sheet name="Game 22" sheetId="24" r:id="rId23"/>
    <sheet name="Game 23" sheetId="25" r:id="rId24"/>
    <sheet name="Game 24" sheetId="26" r:id="rId25"/>
  </sheets>
  <definedNames>
    <definedName name="_xlnm.Print_Area" localSheetId="1">'Game 1'!$A$1:$AA$44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L31" i="3" l="1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E31" i="3"/>
  <c r="F31" i="3"/>
  <c r="G31" i="3"/>
  <c r="H31" i="3"/>
  <c r="I31" i="3"/>
  <c r="J31" i="3"/>
  <c r="K31" i="3"/>
  <c r="M31" i="3"/>
  <c r="N31" i="3"/>
  <c r="O31" i="3"/>
  <c r="P31" i="3"/>
  <c r="Q31" i="3"/>
  <c r="R31" i="3"/>
  <c r="D31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E26" i="3"/>
  <c r="D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G25" i="3"/>
  <c r="E25" i="3"/>
  <c r="D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E24" i="3"/>
  <c r="D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E23" i="3"/>
  <c r="D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E22" i="3"/>
  <c r="D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G21" i="3"/>
  <c r="E21" i="3"/>
  <c r="D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E20" i="3"/>
  <c r="D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E19" i="3"/>
  <c r="D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G18" i="3"/>
  <c r="E18" i="3"/>
  <c r="D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G17" i="3"/>
  <c r="E17" i="3"/>
  <c r="D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G16" i="3"/>
  <c r="E16" i="3"/>
  <c r="D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E15" i="3"/>
  <c r="D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E14" i="3"/>
  <c r="D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E12" i="3"/>
  <c r="D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E11" i="3"/>
  <c r="D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G10" i="3"/>
  <c r="E10" i="3"/>
  <c r="D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E9" i="3"/>
  <c r="D9" i="3"/>
  <c r="U8" i="3"/>
  <c r="T8" i="3"/>
  <c r="S8" i="3"/>
  <c r="R8" i="3"/>
  <c r="Q8" i="3"/>
  <c r="P8" i="3"/>
  <c r="O8" i="3"/>
  <c r="N8" i="3"/>
  <c r="M8" i="3"/>
  <c r="L8" i="3"/>
  <c r="K8" i="3"/>
  <c r="J8" i="3"/>
  <c r="I8" i="3"/>
  <c r="G8" i="3"/>
  <c r="E8" i="3"/>
  <c r="D8" i="3"/>
  <c r="U7" i="3"/>
  <c r="T7" i="3"/>
  <c r="S7" i="3"/>
  <c r="R7" i="3"/>
  <c r="Q7" i="3"/>
  <c r="P7" i="3"/>
  <c r="O7" i="3"/>
  <c r="N7" i="3"/>
  <c r="M7" i="3"/>
  <c r="L7" i="3"/>
  <c r="K7" i="3"/>
  <c r="J7" i="3"/>
  <c r="I7" i="3"/>
  <c r="G7" i="3"/>
  <c r="E7" i="3"/>
  <c r="D7" i="3"/>
  <c r="L3" i="3"/>
  <c r="K3" i="3"/>
  <c r="I3" i="3"/>
  <c r="H3" i="3"/>
  <c r="G3" i="3"/>
  <c r="U40" i="26"/>
  <c r="T40" i="26"/>
  <c r="C40" i="26"/>
  <c r="B40" i="26"/>
  <c r="U39" i="26"/>
  <c r="T39" i="26"/>
  <c r="C39" i="26"/>
  <c r="B39" i="26"/>
  <c r="U38" i="26"/>
  <c r="T38" i="26"/>
  <c r="C38" i="26"/>
  <c r="B38" i="26"/>
  <c r="U37" i="26"/>
  <c r="T37" i="26"/>
  <c r="C37" i="26"/>
  <c r="B37" i="26"/>
  <c r="U36" i="26"/>
  <c r="T36" i="26"/>
  <c r="C36" i="26"/>
  <c r="B36" i="26"/>
  <c r="U35" i="26"/>
  <c r="T35" i="26"/>
  <c r="C35" i="26"/>
  <c r="B35" i="26"/>
  <c r="V32" i="26"/>
  <c r="X32" i="26"/>
  <c r="C32" i="26"/>
  <c r="B32" i="26"/>
  <c r="V31" i="26"/>
  <c r="H31" i="26"/>
  <c r="Y31" i="26" s="1"/>
  <c r="F31" i="26"/>
  <c r="C31" i="26"/>
  <c r="B31" i="26"/>
  <c r="V30" i="26"/>
  <c r="X30" i="26"/>
  <c r="C30" i="26"/>
  <c r="B30" i="26"/>
  <c r="V29" i="26"/>
  <c r="H29" i="26"/>
  <c r="F29" i="26"/>
  <c r="X29" i="26" s="1"/>
  <c r="C29" i="26"/>
  <c r="B29" i="26"/>
  <c r="V28" i="26"/>
  <c r="H28" i="26"/>
  <c r="F28" i="26"/>
  <c r="X28" i="26" s="1"/>
  <c r="C28" i="26"/>
  <c r="B28" i="26"/>
  <c r="V27" i="26"/>
  <c r="F27" i="26"/>
  <c r="X27" i="26" s="1"/>
  <c r="C27" i="26"/>
  <c r="B27" i="26"/>
  <c r="V26" i="26"/>
  <c r="H26" i="26"/>
  <c r="F26" i="26"/>
  <c r="X26" i="26" s="1"/>
  <c r="C26" i="26"/>
  <c r="B26" i="26"/>
  <c r="V25" i="26"/>
  <c r="H25" i="26"/>
  <c r="Y25" i="26" s="1"/>
  <c r="F25" i="26"/>
  <c r="C25" i="26"/>
  <c r="B25" i="26"/>
  <c r="V24" i="26"/>
  <c r="H24" i="26"/>
  <c r="F24" i="26"/>
  <c r="X24" i="26" s="1"/>
  <c r="C24" i="26"/>
  <c r="B24" i="26"/>
  <c r="V23" i="26"/>
  <c r="F23" i="26"/>
  <c r="X23" i="26" s="1"/>
  <c r="C23" i="26"/>
  <c r="B23" i="26"/>
  <c r="V22" i="26"/>
  <c r="Y22" i="26"/>
  <c r="X22" i="26"/>
  <c r="C22" i="26"/>
  <c r="B22" i="26"/>
  <c r="V21" i="26"/>
  <c r="H21" i="26"/>
  <c r="F21" i="26"/>
  <c r="X21" i="26" s="1"/>
  <c r="C21" i="26"/>
  <c r="B21" i="26"/>
  <c r="V20" i="26"/>
  <c r="X20" i="26"/>
  <c r="C20" i="26"/>
  <c r="B20" i="26"/>
  <c r="V19" i="26"/>
  <c r="X19" i="26"/>
  <c r="C19" i="26"/>
  <c r="B19" i="26"/>
  <c r="V18" i="26"/>
  <c r="H18" i="26"/>
  <c r="Y18" i="26" s="1"/>
  <c r="F18" i="26"/>
  <c r="C18" i="26"/>
  <c r="B18" i="26"/>
  <c r="V17" i="26"/>
  <c r="X17" i="26"/>
  <c r="C17" i="26"/>
  <c r="B17" i="26"/>
  <c r="V16" i="26"/>
  <c r="H16" i="26"/>
  <c r="F16" i="26"/>
  <c r="X16" i="26" s="1"/>
  <c r="C16" i="26"/>
  <c r="B16" i="26"/>
  <c r="V15" i="26"/>
  <c r="F15" i="26"/>
  <c r="X15" i="26" s="1"/>
  <c r="C15" i="26"/>
  <c r="B15" i="26"/>
  <c r="V14" i="26"/>
  <c r="F14" i="26"/>
  <c r="X14" i="26" s="1"/>
  <c r="C14" i="26"/>
  <c r="B14" i="26"/>
  <c r="V13" i="26"/>
  <c r="X13" i="26"/>
  <c r="C13" i="26"/>
  <c r="B13" i="26"/>
  <c r="U40" i="25"/>
  <c r="T40" i="25"/>
  <c r="C40" i="25"/>
  <c r="B40" i="25"/>
  <c r="U39" i="25"/>
  <c r="T39" i="25"/>
  <c r="C39" i="25"/>
  <c r="B39" i="25"/>
  <c r="U38" i="25"/>
  <c r="T38" i="25"/>
  <c r="C38" i="25"/>
  <c r="B38" i="25"/>
  <c r="U37" i="25"/>
  <c r="T37" i="25"/>
  <c r="C37" i="25"/>
  <c r="B37" i="25"/>
  <c r="U36" i="25"/>
  <c r="T36" i="25"/>
  <c r="C36" i="25"/>
  <c r="B36" i="25"/>
  <c r="U35" i="25"/>
  <c r="T35" i="25"/>
  <c r="C35" i="25"/>
  <c r="B35" i="25"/>
  <c r="V32" i="25"/>
  <c r="H32" i="25"/>
  <c r="F32" i="25"/>
  <c r="X32" i="25" s="1"/>
  <c r="C32" i="25"/>
  <c r="B32" i="25"/>
  <c r="V31" i="25"/>
  <c r="F31" i="25"/>
  <c r="X31" i="25" s="1"/>
  <c r="C31" i="25"/>
  <c r="B31" i="25"/>
  <c r="W30" i="25"/>
  <c r="V30" i="25"/>
  <c r="H30" i="25"/>
  <c r="Y30" i="25" s="1"/>
  <c r="F30" i="25"/>
  <c r="C30" i="25"/>
  <c r="B30" i="25"/>
  <c r="W29" i="25"/>
  <c r="V29" i="25"/>
  <c r="H29" i="25"/>
  <c r="F29" i="25"/>
  <c r="X29" i="25" s="1"/>
  <c r="C29" i="25"/>
  <c r="B29" i="25"/>
  <c r="W28" i="25"/>
  <c r="V28" i="25"/>
  <c r="H28" i="25"/>
  <c r="Y28" i="25" s="1"/>
  <c r="F28" i="25"/>
  <c r="C28" i="25"/>
  <c r="B28" i="25"/>
  <c r="V27" i="25"/>
  <c r="F27" i="25"/>
  <c r="X27" i="25" s="1"/>
  <c r="C27" i="25"/>
  <c r="B27" i="25"/>
  <c r="W26" i="25"/>
  <c r="V26" i="25"/>
  <c r="H26" i="25"/>
  <c r="F26" i="25"/>
  <c r="X26" i="25" s="1"/>
  <c r="C26" i="25"/>
  <c r="B26" i="25"/>
  <c r="V25" i="25"/>
  <c r="X25" i="25"/>
  <c r="C25" i="25"/>
  <c r="B25" i="25"/>
  <c r="W24" i="25"/>
  <c r="V24" i="25"/>
  <c r="H24" i="25"/>
  <c r="Y24" i="25" s="1"/>
  <c r="F24" i="25"/>
  <c r="C24" i="25"/>
  <c r="B24" i="25"/>
  <c r="V23" i="25"/>
  <c r="F23" i="25"/>
  <c r="X23" i="25" s="1"/>
  <c r="C23" i="25"/>
  <c r="B23" i="25"/>
  <c r="V22" i="25"/>
  <c r="F22" i="25"/>
  <c r="X22" i="25" s="1"/>
  <c r="C22" i="25"/>
  <c r="B22" i="25"/>
  <c r="W21" i="25"/>
  <c r="V21" i="25"/>
  <c r="H21" i="25"/>
  <c r="F21" i="25"/>
  <c r="X21" i="25" s="1"/>
  <c r="C21" i="25"/>
  <c r="B21" i="25"/>
  <c r="W20" i="25"/>
  <c r="V20" i="25"/>
  <c r="H20" i="25"/>
  <c r="Y20" i="25" s="1"/>
  <c r="F20" i="25"/>
  <c r="C20" i="25"/>
  <c r="B20" i="25"/>
  <c r="W19" i="25"/>
  <c r="V19" i="25"/>
  <c r="H19" i="25"/>
  <c r="F19" i="25"/>
  <c r="X19" i="25" s="1"/>
  <c r="C19" i="25"/>
  <c r="B19" i="25"/>
  <c r="W18" i="25"/>
  <c r="V18" i="25"/>
  <c r="H18" i="25"/>
  <c r="Y18" i="25" s="1"/>
  <c r="F18" i="25"/>
  <c r="C18" i="25"/>
  <c r="B18" i="25"/>
  <c r="V17" i="25"/>
  <c r="F17" i="25"/>
  <c r="X17" i="25" s="1"/>
  <c r="C17" i="25"/>
  <c r="B17" i="25"/>
  <c r="V16" i="25"/>
  <c r="F16" i="25"/>
  <c r="X16" i="25" s="1"/>
  <c r="C16" i="25"/>
  <c r="B16" i="25"/>
  <c r="V15" i="25"/>
  <c r="F15" i="25"/>
  <c r="X15" i="25" s="1"/>
  <c r="C15" i="25"/>
  <c r="B15" i="25"/>
  <c r="W14" i="25"/>
  <c r="V14" i="25"/>
  <c r="H14" i="25"/>
  <c r="F14" i="25"/>
  <c r="X14" i="25" s="1"/>
  <c r="C14" i="25"/>
  <c r="B14" i="25"/>
  <c r="V13" i="25"/>
  <c r="F13" i="25"/>
  <c r="X13" i="25" s="1"/>
  <c r="C13" i="25"/>
  <c r="B13" i="25"/>
  <c r="U40" i="24"/>
  <c r="T40" i="24"/>
  <c r="C40" i="24"/>
  <c r="B40" i="24"/>
  <c r="U39" i="24"/>
  <c r="T39" i="24"/>
  <c r="C39" i="24"/>
  <c r="B39" i="24"/>
  <c r="U38" i="24"/>
  <c r="T38" i="24"/>
  <c r="C38" i="24"/>
  <c r="B38" i="24"/>
  <c r="U37" i="24"/>
  <c r="T37" i="24"/>
  <c r="C37" i="24"/>
  <c r="B37" i="24"/>
  <c r="U36" i="24"/>
  <c r="T36" i="24"/>
  <c r="C36" i="24"/>
  <c r="B36" i="24"/>
  <c r="U35" i="24"/>
  <c r="T35" i="24"/>
  <c r="C35" i="24"/>
  <c r="B35" i="24"/>
  <c r="W32" i="24"/>
  <c r="V32" i="24"/>
  <c r="H32" i="24"/>
  <c r="Y32" i="24" s="1"/>
  <c r="F32" i="24"/>
  <c r="C32" i="24"/>
  <c r="B32" i="24"/>
  <c r="V31" i="24"/>
  <c r="F31" i="24"/>
  <c r="X31" i="24" s="1"/>
  <c r="C31" i="24"/>
  <c r="B31" i="24"/>
  <c r="W30" i="24"/>
  <c r="V30" i="24"/>
  <c r="H30" i="24"/>
  <c r="F30" i="24"/>
  <c r="X30" i="24" s="1"/>
  <c r="C30" i="24"/>
  <c r="B30" i="24"/>
  <c r="W29" i="24"/>
  <c r="V29" i="24"/>
  <c r="H29" i="24"/>
  <c r="Y29" i="24" s="1"/>
  <c r="F29" i="24"/>
  <c r="C29" i="24"/>
  <c r="B29" i="24"/>
  <c r="W28" i="24"/>
  <c r="V28" i="24"/>
  <c r="H28" i="24"/>
  <c r="F28" i="24"/>
  <c r="X28" i="24" s="1"/>
  <c r="C28" i="24"/>
  <c r="B28" i="24"/>
  <c r="V27" i="24"/>
  <c r="X27" i="24"/>
  <c r="C27" i="24"/>
  <c r="B27" i="24"/>
  <c r="W26" i="24"/>
  <c r="V26" i="24"/>
  <c r="H26" i="24"/>
  <c r="Y26" i="24" s="1"/>
  <c r="F26" i="24"/>
  <c r="C26" i="24"/>
  <c r="B26" i="24"/>
  <c r="W25" i="24"/>
  <c r="V25" i="24"/>
  <c r="H25" i="24"/>
  <c r="F25" i="24"/>
  <c r="X25" i="24" s="1"/>
  <c r="C25" i="24"/>
  <c r="B25" i="24"/>
  <c r="W24" i="24"/>
  <c r="V24" i="24"/>
  <c r="H24" i="24"/>
  <c r="Y24" i="24" s="1"/>
  <c r="F24" i="24"/>
  <c r="C24" i="24"/>
  <c r="B24" i="24"/>
  <c r="V23" i="24"/>
  <c r="F23" i="24"/>
  <c r="X23" i="24" s="1"/>
  <c r="C23" i="24"/>
  <c r="B23" i="24"/>
  <c r="V22" i="24"/>
  <c r="X22" i="24"/>
  <c r="C22" i="24"/>
  <c r="B22" i="24"/>
  <c r="W21" i="24"/>
  <c r="V21" i="24"/>
  <c r="H21" i="24"/>
  <c r="F21" i="24"/>
  <c r="X21" i="24" s="1"/>
  <c r="C21" i="24"/>
  <c r="B21" i="24"/>
  <c r="V20" i="24"/>
  <c r="X20" i="24"/>
  <c r="C20" i="24"/>
  <c r="B20" i="24"/>
  <c r="W19" i="24"/>
  <c r="V19" i="24"/>
  <c r="H19" i="24"/>
  <c r="Y19" i="24" s="1"/>
  <c r="F19" i="24"/>
  <c r="C19" i="24"/>
  <c r="B19" i="24"/>
  <c r="W18" i="24"/>
  <c r="V18" i="24"/>
  <c r="H18" i="24"/>
  <c r="F18" i="24"/>
  <c r="X18" i="24" s="1"/>
  <c r="C18" i="24"/>
  <c r="B18" i="24"/>
  <c r="V17" i="24"/>
  <c r="F17" i="24"/>
  <c r="X17" i="24" s="1"/>
  <c r="C17" i="24"/>
  <c r="B17" i="24"/>
  <c r="W16" i="24"/>
  <c r="V16" i="24"/>
  <c r="H16" i="24"/>
  <c r="Y16" i="24" s="1"/>
  <c r="F16" i="24"/>
  <c r="C16" i="24"/>
  <c r="B16" i="24"/>
  <c r="V15" i="24"/>
  <c r="F15" i="24"/>
  <c r="X15" i="24" s="1"/>
  <c r="C15" i="24"/>
  <c r="B15" i="24"/>
  <c r="V14" i="24"/>
  <c r="X14" i="24"/>
  <c r="C14" i="24"/>
  <c r="B14" i="24"/>
  <c r="V13" i="24"/>
  <c r="F13" i="24"/>
  <c r="X13" i="24" s="1"/>
  <c r="C13" i="24"/>
  <c r="B13" i="24"/>
  <c r="U40" i="23"/>
  <c r="T40" i="23"/>
  <c r="C40" i="23"/>
  <c r="B40" i="23"/>
  <c r="U39" i="23"/>
  <c r="T39" i="23"/>
  <c r="C39" i="23"/>
  <c r="B39" i="23"/>
  <c r="U38" i="23"/>
  <c r="T38" i="23"/>
  <c r="C38" i="23"/>
  <c r="B38" i="23"/>
  <c r="U37" i="23"/>
  <c r="T37" i="23"/>
  <c r="C37" i="23"/>
  <c r="B37" i="23"/>
  <c r="U36" i="23"/>
  <c r="T36" i="23"/>
  <c r="C36" i="23"/>
  <c r="B36" i="23"/>
  <c r="U35" i="23"/>
  <c r="T35" i="23"/>
  <c r="C35" i="23"/>
  <c r="B35" i="23"/>
  <c r="V32" i="23"/>
  <c r="H32" i="23"/>
  <c r="F32" i="23"/>
  <c r="W32" i="23" s="1"/>
  <c r="C32" i="23"/>
  <c r="B32" i="23"/>
  <c r="V31" i="23"/>
  <c r="F31" i="23"/>
  <c r="W31" i="23" s="1"/>
  <c r="C31" i="23"/>
  <c r="B31" i="23"/>
  <c r="V30" i="23"/>
  <c r="H30" i="23"/>
  <c r="F30" i="23"/>
  <c r="W30" i="23" s="1"/>
  <c r="C30" i="23"/>
  <c r="B30" i="23"/>
  <c r="V29" i="23"/>
  <c r="H29" i="23"/>
  <c r="F29" i="23"/>
  <c r="W29" i="23" s="1"/>
  <c r="C29" i="23"/>
  <c r="B29" i="23"/>
  <c r="V28" i="23"/>
  <c r="H28" i="23"/>
  <c r="Y28" i="23" s="1"/>
  <c r="F28" i="23"/>
  <c r="W28" i="23" s="1"/>
  <c r="C28" i="23"/>
  <c r="B28" i="23"/>
  <c r="V27" i="23"/>
  <c r="F27" i="23"/>
  <c r="W27" i="23" s="1"/>
  <c r="C27" i="23"/>
  <c r="B27" i="23"/>
  <c r="V26" i="23"/>
  <c r="H26" i="23"/>
  <c r="F26" i="23"/>
  <c r="W26" i="23" s="1"/>
  <c r="C26" i="23"/>
  <c r="B26" i="23"/>
  <c r="V25" i="23"/>
  <c r="W25" i="23"/>
  <c r="C25" i="23"/>
  <c r="B25" i="23"/>
  <c r="V24" i="23"/>
  <c r="H24" i="23"/>
  <c r="F24" i="23"/>
  <c r="W24" i="23" s="1"/>
  <c r="C24" i="23"/>
  <c r="B24" i="23"/>
  <c r="V23" i="23"/>
  <c r="F23" i="23"/>
  <c r="W23" i="23" s="1"/>
  <c r="C23" i="23"/>
  <c r="B23" i="23"/>
  <c r="V22" i="23"/>
  <c r="F22" i="23"/>
  <c r="W22" i="23" s="1"/>
  <c r="C22" i="23"/>
  <c r="B22" i="23"/>
  <c r="V21" i="23"/>
  <c r="H21" i="23"/>
  <c r="Y21" i="23" s="1"/>
  <c r="F21" i="23"/>
  <c r="W21" i="23" s="1"/>
  <c r="C21" i="23"/>
  <c r="B21" i="23"/>
  <c r="V20" i="23"/>
  <c r="H20" i="23"/>
  <c r="F20" i="23"/>
  <c r="W20" i="23" s="1"/>
  <c r="C20" i="23"/>
  <c r="B20" i="23"/>
  <c r="V19" i="23"/>
  <c r="H19" i="23"/>
  <c r="F19" i="23"/>
  <c r="W19" i="23" s="1"/>
  <c r="C19" i="23"/>
  <c r="B19" i="23"/>
  <c r="V18" i="23"/>
  <c r="H18" i="23"/>
  <c r="F18" i="23"/>
  <c r="W18" i="23" s="1"/>
  <c r="C18" i="23"/>
  <c r="B18" i="23"/>
  <c r="V17" i="23"/>
  <c r="W17" i="23"/>
  <c r="C17" i="23"/>
  <c r="B17" i="23"/>
  <c r="V16" i="23"/>
  <c r="H16" i="23"/>
  <c r="Y16" i="23" s="1"/>
  <c r="F16" i="23"/>
  <c r="W16" i="23" s="1"/>
  <c r="C16" i="23"/>
  <c r="B16" i="23"/>
  <c r="V15" i="23"/>
  <c r="H15" i="23"/>
  <c r="F15" i="23"/>
  <c r="W15" i="23" s="1"/>
  <c r="C15" i="23"/>
  <c r="B15" i="23"/>
  <c r="V14" i="23"/>
  <c r="F14" i="23"/>
  <c r="W14" i="23" s="1"/>
  <c r="C14" i="23"/>
  <c r="B14" i="23"/>
  <c r="V13" i="23"/>
  <c r="F13" i="23"/>
  <c r="W13" i="23" s="1"/>
  <c r="C13" i="23"/>
  <c r="B13" i="23"/>
  <c r="Y29" i="23" l="1"/>
  <c r="Y26" i="26"/>
  <c r="Y18" i="23"/>
  <c r="Y22" i="23"/>
  <c r="Y21" i="26"/>
  <c r="Y13" i="23"/>
  <c r="Y19" i="23"/>
  <c r="Y24" i="23"/>
  <c r="Y30" i="23"/>
  <c r="Y18" i="24"/>
  <c r="Y21" i="24"/>
  <c r="Y25" i="24"/>
  <c r="Y28" i="24"/>
  <c r="Y30" i="24"/>
  <c r="Y14" i="25"/>
  <c r="Y19" i="25"/>
  <c r="Y21" i="25"/>
  <c r="Y26" i="25"/>
  <c r="Y29" i="25"/>
  <c r="Y28" i="26"/>
  <c r="Y15" i="23"/>
  <c r="Y20" i="23"/>
  <c r="Y26" i="23"/>
  <c r="Y32" i="23"/>
  <c r="X16" i="24"/>
  <c r="X19" i="24"/>
  <c r="X24" i="24"/>
  <c r="X26" i="24"/>
  <c r="X29" i="24"/>
  <c r="X32" i="24"/>
  <c r="X18" i="25"/>
  <c r="X20" i="25"/>
  <c r="X24" i="25"/>
  <c r="X28" i="25"/>
  <c r="X30" i="25"/>
  <c r="Y16" i="26"/>
  <c r="X18" i="26"/>
  <c r="Y24" i="26"/>
  <c r="X25" i="26"/>
  <c r="Y29" i="26"/>
  <c r="X31" i="26"/>
  <c r="Y32" i="26"/>
  <c r="Y30" i="26"/>
  <c r="Y27" i="26"/>
  <c r="Y23" i="26"/>
  <c r="Y20" i="26"/>
  <c r="Y19" i="26"/>
  <c r="Y17" i="26"/>
  <c r="Y15" i="26"/>
  <c r="Y14" i="26"/>
  <c r="Y13" i="26"/>
  <c r="Y32" i="25"/>
  <c r="W32" i="25"/>
  <c r="W31" i="25"/>
  <c r="Y31" i="25"/>
  <c r="W27" i="25"/>
  <c r="Y27" i="25"/>
  <c r="W25" i="25"/>
  <c r="Y25" i="25"/>
  <c r="W23" i="25"/>
  <c r="Y23" i="25"/>
  <c r="Y22" i="25"/>
  <c r="W22" i="25"/>
  <c r="W17" i="25"/>
  <c r="Y17" i="25"/>
  <c r="Y16" i="25"/>
  <c r="W16" i="25"/>
  <c r="W15" i="25"/>
  <c r="Y15" i="25"/>
  <c r="W13" i="25"/>
  <c r="Y13" i="25"/>
  <c r="W31" i="24"/>
  <c r="Y31" i="24"/>
  <c r="W27" i="24"/>
  <c r="Y27" i="24"/>
  <c r="W23" i="24"/>
  <c r="Y23" i="24"/>
  <c r="Y22" i="24"/>
  <c r="W22" i="24"/>
  <c r="Y20" i="24"/>
  <c r="W20" i="24"/>
  <c r="W17" i="24"/>
  <c r="Y17" i="24"/>
  <c r="W15" i="24"/>
  <c r="Y15" i="24"/>
  <c r="Y14" i="24"/>
  <c r="W14" i="24"/>
  <c r="W13" i="24"/>
  <c r="Y13" i="24"/>
  <c r="Y31" i="23"/>
  <c r="Y27" i="23"/>
  <c r="Y25" i="23"/>
  <c r="Y23" i="23"/>
  <c r="Y17" i="23"/>
  <c r="Y14" i="23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C39" i="22"/>
  <c r="B39" i="22"/>
  <c r="C39" i="21"/>
  <c r="B39" i="21"/>
  <c r="C39" i="19"/>
  <c r="B39" i="19"/>
  <c r="C39" i="18"/>
  <c r="B39" i="18"/>
  <c r="C39" i="17"/>
  <c r="B39" i="17"/>
  <c r="C39" i="16"/>
  <c r="B39" i="16"/>
  <c r="C39" i="15"/>
  <c r="B39" i="15"/>
  <c r="C39" i="14"/>
  <c r="B39" i="14"/>
  <c r="C39" i="13"/>
  <c r="B39" i="13"/>
  <c r="C39" i="12"/>
  <c r="B39" i="12"/>
  <c r="C39" i="11"/>
  <c r="B39" i="11"/>
  <c r="B39" i="10"/>
  <c r="C39" i="9"/>
  <c r="B39" i="9"/>
  <c r="C39" i="8"/>
  <c r="B39" i="8"/>
  <c r="C39" i="7"/>
  <c r="B39" i="7"/>
  <c r="C39" i="6"/>
  <c r="B39" i="6"/>
  <c r="C39" i="5"/>
  <c r="B39" i="5"/>
  <c r="C39" i="4"/>
  <c r="B39" i="4"/>
  <c r="C39" i="20"/>
  <c r="B39" i="20"/>
  <c r="C42" i="1"/>
  <c r="B42" i="1"/>
  <c r="C38" i="1" l="1"/>
  <c r="S35" i="3"/>
  <c r="U40" i="22"/>
  <c r="T40" i="22"/>
  <c r="C40" i="22"/>
  <c r="B40" i="22"/>
  <c r="U39" i="22"/>
  <c r="T39" i="22"/>
  <c r="U38" i="22"/>
  <c r="T38" i="22"/>
  <c r="C38" i="22"/>
  <c r="B38" i="22"/>
  <c r="U37" i="22"/>
  <c r="T37" i="22"/>
  <c r="C37" i="22"/>
  <c r="B37" i="22"/>
  <c r="U36" i="22"/>
  <c r="T36" i="22"/>
  <c r="C36" i="22"/>
  <c r="B36" i="22"/>
  <c r="U35" i="22"/>
  <c r="T35" i="22"/>
  <c r="C35" i="22"/>
  <c r="B35" i="22"/>
  <c r="V32" i="22"/>
  <c r="H32" i="22"/>
  <c r="F32" i="22"/>
  <c r="C32" i="22"/>
  <c r="B32" i="22"/>
  <c r="W31" i="22"/>
  <c r="V31" i="22"/>
  <c r="H31" i="22"/>
  <c r="F31" i="22"/>
  <c r="X31" i="22" s="1"/>
  <c r="C31" i="22"/>
  <c r="B31" i="22"/>
  <c r="V30" i="22"/>
  <c r="H30" i="22"/>
  <c r="F30" i="22"/>
  <c r="C30" i="22"/>
  <c r="B30" i="22"/>
  <c r="W29" i="22"/>
  <c r="V29" i="22"/>
  <c r="H29" i="22"/>
  <c r="F29" i="22"/>
  <c r="X29" i="22" s="1"/>
  <c r="C29" i="22"/>
  <c r="B29" i="22"/>
  <c r="V28" i="22"/>
  <c r="H28" i="22"/>
  <c r="Y28" i="22" s="1"/>
  <c r="F28" i="22"/>
  <c r="C28" i="22"/>
  <c r="B28" i="22"/>
  <c r="V27" i="22"/>
  <c r="F27" i="22"/>
  <c r="X27" i="22" s="1"/>
  <c r="C27" i="22"/>
  <c r="B27" i="22"/>
  <c r="W26" i="22"/>
  <c r="V26" i="22"/>
  <c r="H26" i="22"/>
  <c r="F26" i="22"/>
  <c r="X26" i="22" s="1"/>
  <c r="C26" i="22"/>
  <c r="B26" i="22"/>
  <c r="V25" i="22"/>
  <c r="F25" i="22"/>
  <c r="C25" i="22"/>
  <c r="B25" i="22"/>
  <c r="W24" i="22"/>
  <c r="V24" i="22"/>
  <c r="H24" i="22"/>
  <c r="F24" i="22"/>
  <c r="X24" i="22" s="1"/>
  <c r="C24" i="22"/>
  <c r="B24" i="22"/>
  <c r="V23" i="22"/>
  <c r="F23" i="22"/>
  <c r="X23" i="22" s="1"/>
  <c r="C23" i="22"/>
  <c r="B23" i="22"/>
  <c r="V22" i="22"/>
  <c r="F22" i="22"/>
  <c r="X22" i="22" s="1"/>
  <c r="C22" i="22"/>
  <c r="B22" i="22"/>
  <c r="V21" i="22"/>
  <c r="H21" i="22"/>
  <c r="F21" i="22"/>
  <c r="C21" i="22"/>
  <c r="B21" i="22"/>
  <c r="W20" i="22"/>
  <c r="V20" i="22"/>
  <c r="H20" i="22"/>
  <c r="F20" i="22"/>
  <c r="X20" i="22" s="1"/>
  <c r="C20" i="22"/>
  <c r="B20" i="22"/>
  <c r="V19" i="22"/>
  <c r="F19" i="22"/>
  <c r="C19" i="22"/>
  <c r="B19" i="22"/>
  <c r="W18" i="22"/>
  <c r="V18" i="22"/>
  <c r="H18" i="22"/>
  <c r="Y18" i="22" s="1"/>
  <c r="F18" i="22"/>
  <c r="C18" i="22"/>
  <c r="B18" i="22"/>
  <c r="V17" i="22"/>
  <c r="Y17" i="22"/>
  <c r="X17" i="22"/>
  <c r="C17" i="22"/>
  <c r="B17" i="22"/>
  <c r="V16" i="22"/>
  <c r="X16" i="22"/>
  <c r="C16" i="22"/>
  <c r="B16" i="22"/>
  <c r="V15" i="22"/>
  <c r="H15" i="22"/>
  <c r="Y15" i="22" s="1"/>
  <c r="F15" i="22"/>
  <c r="C15" i="22"/>
  <c r="B15" i="22"/>
  <c r="V14" i="22"/>
  <c r="H14" i="22"/>
  <c r="X14" i="22" s="1"/>
  <c r="C14" i="22"/>
  <c r="B14" i="22"/>
  <c r="V13" i="22"/>
  <c r="F13" i="22"/>
  <c r="X13" i="22" s="1"/>
  <c r="C13" i="22"/>
  <c r="B13" i="22"/>
  <c r="U40" i="21"/>
  <c r="T40" i="21"/>
  <c r="C40" i="21"/>
  <c r="B40" i="21"/>
  <c r="U39" i="21"/>
  <c r="T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W32" i="21"/>
  <c r="V32" i="21"/>
  <c r="H32" i="21"/>
  <c r="F32" i="21"/>
  <c r="X32" i="21" s="1"/>
  <c r="C32" i="21"/>
  <c r="B32" i="21"/>
  <c r="V31" i="21"/>
  <c r="H31" i="21"/>
  <c r="F31" i="21"/>
  <c r="X31" i="21" s="1"/>
  <c r="C31" i="21"/>
  <c r="B31" i="21"/>
  <c r="V30" i="21"/>
  <c r="F30" i="21"/>
  <c r="X30" i="21" s="1"/>
  <c r="C30" i="21"/>
  <c r="B30" i="21"/>
  <c r="W29" i="21"/>
  <c r="V29" i="21"/>
  <c r="H29" i="21"/>
  <c r="Y29" i="21" s="1"/>
  <c r="F29" i="21"/>
  <c r="C29" i="21"/>
  <c r="B29" i="21"/>
  <c r="W28" i="21"/>
  <c r="V28" i="21"/>
  <c r="H28" i="21"/>
  <c r="F28" i="21"/>
  <c r="X28" i="21" s="1"/>
  <c r="C28" i="21"/>
  <c r="B28" i="21"/>
  <c r="V27" i="21"/>
  <c r="X27" i="21"/>
  <c r="C27" i="21"/>
  <c r="B27" i="21"/>
  <c r="W26" i="21"/>
  <c r="V26" i="21"/>
  <c r="H26" i="21"/>
  <c r="Y26" i="21" s="1"/>
  <c r="F26" i="21"/>
  <c r="C26" i="21"/>
  <c r="B26" i="21"/>
  <c r="W25" i="21"/>
  <c r="V25" i="21"/>
  <c r="H25" i="21"/>
  <c r="F25" i="21"/>
  <c r="X25" i="21" s="1"/>
  <c r="C25" i="21"/>
  <c r="B25" i="21"/>
  <c r="W24" i="21"/>
  <c r="V24" i="21"/>
  <c r="H24" i="21"/>
  <c r="Y24" i="21" s="1"/>
  <c r="F24" i="21"/>
  <c r="C24" i="21"/>
  <c r="B24" i="21"/>
  <c r="V23" i="21"/>
  <c r="X23" i="21"/>
  <c r="C23" i="21"/>
  <c r="B23" i="21"/>
  <c r="W22" i="21"/>
  <c r="V22" i="21"/>
  <c r="H22" i="21"/>
  <c r="F22" i="21"/>
  <c r="X22" i="21" s="1"/>
  <c r="C22" i="21"/>
  <c r="B22" i="21"/>
  <c r="W21" i="21"/>
  <c r="V21" i="21"/>
  <c r="H21" i="21"/>
  <c r="Y21" i="21" s="1"/>
  <c r="F21" i="21"/>
  <c r="C21" i="21"/>
  <c r="B21" i="21"/>
  <c r="V20" i="21"/>
  <c r="X20" i="21"/>
  <c r="C20" i="21"/>
  <c r="B20" i="21"/>
  <c r="W19" i="21"/>
  <c r="V19" i="21"/>
  <c r="H19" i="21"/>
  <c r="F19" i="21"/>
  <c r="X19" i="21" s="1"/>
  <c r="C19" i="21"/>
  <c r="B19" i="21"/>
  <c r="W18" i="21"/>
  <c r="V18" i="21"/>
  <c r="H18" i="21"/>
  <c r="Y18" i="21" s="1"/>
  <c r="F18" i="21"/>
  <c r="C18" i="21"/>
  <c r="B18" i="21"/>
  <c r="V17" i="21"/>
  <c r="F17" i="21"/>
  <c r="X17" i="21" s="1"/>
  <c r="C17" i="21"/>
  <c r="B17" i="21"/>
  <c r="W16" i="21"/>
  <c r="V16" i="21"/>
  <c r="H16" i="21"/>
  <c r="F16" i="21"/>
  <c r="X16" i="21" s="1"/>
  <c r="C16" i="21"/>
  <c r="B16" i="21"/>
  <c r="W15" i="21"/>
  <c r="V15" i="21"/>
  <c r="Y15" i="21"/>
  <c r="F15" i="21"/>
  <c r="X15" i="21" s="1"/>
  <c r="C15" i="21"/>
  <c r="B15" i="21"/>
  <c r="V14" i="21"/>
  <c r="H14" i="21"/>
  <c r="F14" i="21"/>
  <c r="X14" i="21" s="1"/>
  <c r="C14" i="21"/>
  <c r="B14" i="21"/>
  <c r="V13" i="21"/>
  <c r="H13" i="21"/>
  <c r="X13" i="21"/>
  <c r="C13" i="21"/>
  <c r="B13" i="21"/>
  <c r="U40" i="19"/>
  <c r="T40" i="19"/>
  <c r="C40" i="19"/>
  <c r="B40" i="19"/>
  <c r="U39" i="19"/>
  <c r="T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V32" i="19"/>
  <c r="F32" i="19"/>
  <c r="X32" i="19" s="1"/>
  <c r="C32" i="19"/>
  <c r="B32" i="19"/>
  <c r="V31" i="19"/>
  <c r="H31" i="19"/>
  <c r="F31" i="19"/>
  <c r="X31" i="19" s="1"/>
  <c r="C31" i="19"/>
  <c r="B31" i="19"/>
  <c r="V30" i="19"/>
  <c r="H30" i="19"/>
  <c r="F30" i="19"/>
  <c r="C30" i="19"/>
  <c r="B30" i="19"/>
  <c r="W29" i="19"/>
  <c r="V29" i="19"/>
  <c r="H29" i="19"/>
  <c r="F29" i="19"/>
  <c r="X29" i="19" s="1"/>
  <c r="C29" i="19"/>
  <c r="B29" i="19"/>
  <c r="V28" i="19"/>
  <c r="H28" i="19"/>
  <c r="Y28" i="19" s="1"/>
  <c r="F28" i="19"/>
  <c r="C28" i="19"/>
  <c r="B28" i="19"/>
  <c r="V27" i="19"/>
  <c r="Y27" i="19"/>
  <c r="X27" i="19"/>
  <c r="C27" i="19"/>
  <c r="B27" i="19"/>
  <c r="V26" i="19"/>
  <c r="H26" i="19"/>
  <c r="F26" i="19"/>
  <c r="X26" i="19" s="1"/>
  <c r="C26" i="19"/>
  <c r="B26" i="19"/>
  <c r="W25" i="19"/>
  <c r="V25" i="19"/>
  <c r="Y25" i="19"/>
  <c r="X25" i="19"/>
  <c r="C25" i="19"/>
  <c r="B25" i="19"/>
  <c r="W24" i="19"/>
  <c r="V24" i="19"/>
  <c r="Y24" i="19"/>
  <c r="X24" i="19"/>
  <c r="C24" i="19"/>
  <c r="B24" i="19"/>
  <c r="V23" i="19"/>
  <c r="Y23" i="19"/>
  <c r="F23" i="19"/>
  <c r="X23" i="19" s="1"/>
  <c r="C23" i="19"/>
  <c r="B23" i="19"/>
  <c r="W22" i="19"/>
  <c r="V22" i="19"/>
  <c r="F22" i="19"/>
  <c r="X22" i="19" s="1"/>
  <c r="C22" i="19"/>
  <c r="B22" i="19"/>
  <c r="V21" i="19"/>
  <c r="H21" i="19"/>
  <c r="F21" i="19"/>
  <c r="C21" i="19"/>
  <c r="B21" i="19"/>
  <c r="W20" i="19"/>
  <c r="V20" i="19"/>
  <c r="H20" i="19"/>
  <c r="Y20" i="19" s="1"/>
  <c r="X20" i="19"/>
  <c r="C20" i="19"/>
  <c r="B20" i="19"/>
  <c r="V19" i="19"/>
  <c r="H19" i="19"/>
  <c r="F19" i="19"/>
  <c r="C19" i="19"/>
  <c r="B19" i="19"/>
  <c r="W18" i="19"/>
  <c r="V18" i="19"/>
  <c r="H18" i="19"/>
  <c r="F18" i="19"/>
  <c r="X18" i="19" s="1"/>
  <c r="C18" i="19"/>
  <c r="B18" i="19"/>
  <c r="V17" i="19"/>
  <c r="H17" i="19"/>
  <c r="Y17" i="19" s="1"/>
  <c r="F17" i="19"/>
  <c r="C17" i="19"/>
  <c r="B17" i="19"/>
  <c r="W16" i="19"/>
  <c r="V16" i="19"/>
  <c r="H16" i="19"/>
  <c r="F16" i="19"/>
  <c r="X16" i="19" s="1"/>
  <c r="C16" i="19"/>
  <c r="B16" i="19"/>
  <c r="V15" i="19"/>
  <c r="H15" i="19"/>
  <c r="F15" i="19"/>
  <c r="C15" i="19"/>
  <c r="B15" i="19"/>
  <c r="W14" i="19"/>
  <c r="V14" i="19"/>
  <c r="H14" i="19"/>
  <c r="F14" i="19"/>
  <c r="X14" i="19" s="1"/>
  <c r="C14" i="19"/>
  <c r="B14" i="19"/>
  <c r="V13" i="19"/>
  <c r="Y13" i="19"/>
  <c r="X13" i="19"/>
  <c r="C13" i="19"/>
  <c r="B13" i="19"/>
  <c r="U40" i="18"/>
  <c r="T40" i="18"/>
  <c r="C40" i="18"/>
  <c r="B40" i="18"/>
  <c r="U39" i="18"/>
  <c r="T39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U35" i="18"/>
  <c r="T35" i="18"/>
  <c r="C35" i="18"/>
  <c r="B35" i="18"/>
  <c r="V32" i="18"/>
  <c r="H32" i="18"/>
  <c r="F32" i="18"/>
  <c r="X32" i="18" s="1"/>
  <c r="C32" i="18"/>
  <c r="B32" i="18"/>
  <c r="W31" i="18"/>
  <c r="V31" i="18"/>
  <c r="H31" i="18"/>
  <c r="Y31" i="18" s="1"/>
  <c r="C31" i="18"/>
  <c r="B31" i="18"/>
  <c r="W30" i="18"/>
  <c r="V30" i="18"/>
  <c r="H30" i="18"/>
  <c r="Y30" i="18" s="1"/>
  <c r="F30" i="18"/>
  <c r="C30" i="18"/>
  <c r="B30" i="18"/>
  <c r="V29" i="18"/>
  <c r="F29" i="18"/>
  <c r="X29" i="18" s="1"/>
  <c r="C29" i="18"/>
  <c r="B29" i="18"/>
  <c r="W28" i="18"/>
  <c r="V28" i="18"/>
  <c r="H28" i="18"/>
  <c r="F28" i="18"/>
  <c r="X28" i="18" s="1"/>
  <c r="C28" i="18"/>
  <c r="B28" i="18"/>
  <c r="V27" i="18"/>
  <c r="X27" i="18"/>
  <c r="C27" i="18"/>
  <c r="B27" i="18"/>
  <c r="V26" i="18"/>
  <c r="H26" i="18"/>
  <c r="X26" i="18"/>
  <c r="C26" i="18"/>
  <c r="B26" i="18"/>
  <c r="V25" i="18"/>
  <c r="F25" i="18"/>
  <c r="X25" i="18" s="1"/>
  <c r="C25" i="18"/>
  <c r="B25" i="18"/>
  <c r="W24" i="18"/>
  <c r="V24" i="18"/>
  <c r="H24" i="18"/>
  <c r="F24" i="18"/>
  <c r="X24" i="18" s="1"/>
  <c r="C24" i="18"/>
  <c r="B24" i="18"/>
  <c r="V23" i="18"/>
  <c r="H23" i="18"/>
  <c r="F23" i="18"/>
  <c r="C23" i="18"/>
  <c r="B23" i="18"/>
  <c r="V22" i="18"/>
  <c r="X22" i="18"/>
  <c r="C22" i="18"/>
  <c r="B22" i="18"/>
  <c r="W21" i="18"/>
  <c r="V21" i="18"/>
  <c r="H21" i="18"/>
  <c r="F21" i="18"/>
  <c r="X21" i="18" s="1"/>
  <c r="C21" i="18"/>
  <c r="B21" i="18"/>
  <c r="V20" i="18"/>
  <c r="H20" i="18"/>
  <c r="F20" i="18"/>
  <c r="C20" i="18"/>
  <c r="B20" i="18"/>
  <c r="W19" i="18"/>
  <c r="V19" i="18"/>
  <c r="H19" i="18"/>
  <c r="F19" i="18"/>
  <c r="X19" i="18" s="1"/>
  <c r="C19" i="18"/>
  <c r="B19" i="18"/>
  <c r="V18" i="18"/>
  <c r="H18" i="18"/>
  <c r="Y18" i="18" s="1"/>
  <c r="F18" i="18"/>
  <c r="C18" i="18"/>
  <c r="B18" i="18"/>
  <c r="W17" i="18"/>
  <c r="V17" i="18"/>
  <c r="H17" i="18"/>
  <c r="F17" i="18"/>
  <c r="X17" i="18" s="1"/>
  <c r="C17" i="18"/>
  <c r="B17" i="18"/>
  <c r="V16" i="18"/>
  <c r="X16" i="18"/>
  <c r="C16" i="18"/>
  <c r="B16" i="18"/>
  <c r="V15" i="18"/>
  <c r="H15" i="18"/>
  <c r="F15" i="18"/>
  <c r="C15" i="18"/>
  <c r="B15" i="18"/>
  <c r="W14" i="18"/>
  <c r="V14" i="18"/>
  <c r="Y14" i="18"/>
  <c r="X14" i="18"/>
  <c r="C14" i="18"/>
  <c r="B14" i="18"/>
  <c r="V13" i="18"/>
  <c r="H13" i="18"/>
  <c r="X13" i="18"/>
  <c r="C13" i="18"/>
  <c r="B13" i="18"/>
  <c r="U40" i="17"/>
  <c r="T40" i="17"/>
  <c r="C40" i="17"/>
  <c r="B40" i="17"/>
  <c r="U39" i="17"/>
  <c r="T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W32" i="17"/>
  <c r="V32" i="17"/>
  <c r="H32" i="17"/>
  <c r="X32" i="17" s="1"/>
  <c r="C32" i="17"/>
  <c r="B32" i="17"/>
  <c r="W31" i="17"/>
  <c r="V31" i="17"/>
  <c r="X31" i="17"/>
  <c r="C31" i="17"/>
  <c r="B31" i="17"/>
  <c r="V30" i="17"/>
  <c r="F30" i="17"/>
  <c r="W30" i="17" s="1"/>
  <c r="C30" i="17"/>
  <c r="B30" i="17"/>
  <c r="V29" i="17"/>
  <c r="W29" i="17"/>
  <c r="C29" i="17"/>
  <c r="B29" i="17"/>
  <c r="W28" i="17"/>
  <c r="V28" i="17"/>
  <c r="H28" i="17"/>
  <c r="X28" i="17" s="1"/>
  <c r="F28" i="17"/>
  <c r="C28" i="17"/>
  <c r="B28" i="17"/>
  <c r="W27" i="17"/>
  <c r="V27" i="17"/>
  <c r="X27" i="17"/>
  <c r="C27" i="17"/>
  <c r="B27" i="17"/>
  <c r="V26" i="17"/>
  <c r="H26" i="17"/>
  <c r="F26" i="17"/>
  <c r="W26" i="17" s="1"/>
  <c r="C26" i="17"/>
  <c r="B26" i="17"/>
  <c r="V25" i="17"/>
  <c r="W25" i="17"/>
  <c r="C25" i="17"/>
  <c r="B25" i="17"/>
  <c r="W24" i="17"/>
  <c r="V24" i="17"/>
  <c r="H24" i="17"/>
  <c r="F24" i="17"/>
  <c r="C24" i="17"/>
  <c r="B24" i="17"/>
  <c r="V23" i="17"/>
  <c r="H23" i="17"/>
  <c r="F23" i="17"/>
  <c r="W23" i="17" s="1"/>
  <c r="C23" i="17"/>
  <c r="B23" i="17"/>
  <c r="V22" i="17"/>
  <c r="W22" i="17"/>
  <c r="C22" i="17"/>
  <c r="B22" i="17"/>
  <c r="W21" i="17"/>
  <c r="V21" i="17"/>
  <c r="H21" i="17"/>
  <c r="F21" i="17"/>
  <c r="C21" i="17"/>
  <c r="B21" i="17"/>
  <c r="V20" i="17"/>
  <c r="H20" i="17"/>
  <c r="X20" i="17" s="1"/>
  <c r="F20" i="17"/>
  <c r="W20" i="17" s="1"/>
  <c r="C20" i="17"/>
  <c r="B20" i="17"/>
  <c r="W19" i="17"/>
  <c r="V19" i="17"/>
  <c r="H19" i="17"/>
  <c r="F19" i="17"/>
  <c r="C19" i="17"/>
  <c r="B19" i="17"/>
  <c r="V18" i="17"/>
  <c r="H18" i="17"/>
  <c r="F18" i="17"/>
  <c r="W18" i="17" s="1"/>
  <c r="C18" i="17"/>
  <c r="B18" i="17"/>
  <c r="W17" i="17"/>
  <c r="V17" i="17"/>
  <c r="H17" i="17"/>
  <c r="F17" i="17"/>
  <c r="C17" i="17"/>
  <c r="B17" i="17"/>
  <c r="V16" i="17"/>
  <c r="H16" i="17"/>
  <c r="F16" i="17"/>
  <c r="W16" i="17" s="1"/>
  <c r="C16" i="17"/>
  <c r="B16" i="17"/>
  <c r="V15" i="17"/>
  <c r="F15" i="17"/>
  <c r="W15" i="17" s="1"/>
  <c r="C15" i="17"/>
  <c r="B15" i="17"/>
  <c r="V14" i="17"/>
  <c r="F14" i="17"/>
  <c r="W14" i="17" s="1"/>
  <c r="C14" i="17"/>
  <c r="B14" i="17"/>
  <c r="W13" i="17"/>
  <c r="V13" i="17"/>
  <c r="H13" i="17"/>
  <c r="F13" i="17"/>
  <c r="C13" i="17"/>
  <c r="B13" i="17"/>
  <c r="U40" i="16"/>
  <c r="T40" i="16"/>
  <c r="C40" i="16"/>
  <c r="B40" i="16"/>
  <c r="U39" i="16"/>
  <c r="T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V32" i="16"/>
  <c r="H32" i="16"/>
  <c r="X32" i="16" s="1"/>
  <c r="F32" i="16"/>
  <c r="W32" i="16" s="1"/>
  <c r="C32" i="16"/>
  <c r="B32" i="16"/>
  <c r="V31" i="16"/>
  <c r="H31" i="16"/>
  <c r="F31" i="16"/>
  <c r="W31" i="16" s="1"/>
  <c r="C31" i="16"/>
  <c r="B31" i="16"/>
  <c r="V30" i="16"/>
  <c r="F30" i="16"/>
  <c r="C30" i="16"/>
  <c r="B30" i="16"/>
  <c r="V29" i="16"/>
  <c r="H29" i="16"/>
  <c r="F29" i="16"/>
  <c r="W29" i="16" s="1"/>
  <c r="C29" i="16"/>
  <c r="B29" i="16"/>
  <c r="W28" i="16"/>
  <c r="V28" i="16"/>
  <c r="H28" i="16"/>
  <c r="F28" i="16"/>
  <c r="C28" i="16"/>
  <c r="B28" i="16"/>
  <c r="V27" i="16"/>
  <c r="F27" i="16"/>
  <c r="W27" i="16" s="1"/>
  <c r="C27" i="16"/>
  <c r="B27" i="16"/>
  <c r="V26" i="16"/>
  <c r="H26" i="16"/>
  <c r="X26" i="16" s="1"/>
  <c r="F26" i="16"/>
  <c r="W26" i="16" s="1"/>
  <c r="C26" i="16"/>
  <c r="B26" i="16"/>
  <c r="V25" i="16"/>
  <c r="H25" i="16"/>
  <c r="W25" i="16"/>
  <c r="C25" i="16"/>
  <c r="B25" i="16"/>
  <c r="V24" i="16"/>
  <c r="H24" i="16"/>
  <c r="F24" i="16"/>
  <c r="W24" i="16" s="1"/>
  <c r="C24" i="16"/>
  <c r="B24" i="16"/>
  <c r="W23" i="16"/>
  <c r="V23" i="16"/>
  <c r="H23" i="16"/>
  <c r="X23" i="16" s="1"/>
  <c r="F23" i="16"/>
  <c r="C23" i="16"/>
  <c r="B23" i="16"/>
  <c r="V22" i="16"/>
  <c r="H22" i="16"/>
  <c r="F22" i="16"/>
  <c r="W22" i="16" s="1"/>
  <c r="C22" i="16"/>
  <c r="B22" i="16"/>
  <c r="W21" i="16"/>
  <c r="V21" i="16"/>
  <c r="H21" i="16"/>
  <c r="X21" i="16" s="1"/>
  <c r="F21" i="16"/>
  <c r="C21" i="16"/>
  <c r="B21" i="16"/>
  <c r="V20" i="16"/>
  <c r="F20" i="16"/>
  <c r="X20" i="16" s="1"/>
  <c r="C20" i="16"/>
  <c r="B20" i="16"/>
  <c r="W19" i="16"/>
  <c r="V19" i="16"/>
  <c r="H19" i="16"/>
  <c r="X19" i="16" s="1"/>
  <c r="F19" i="16"/>
  <c r="C19" i="16"/>
  <c r="B19" i="16"/>
  <c r="W18" i="16"/>
  <c r="V18" i="16"/>
  <c r="H18" i="16"/>
  <c r="F18" i="16"/>
  <c r="C18" i="16"/>
  <c r="B18" i="16"/>
  <c r="W17" i="16"/>
  <c r="V17" i="16"/>
  <c r="H17" i="16"/>
  <c r="X17" i="16" s="1"/>
  <c r="F17" i="16"/>
  <c r="C17" i="16"/>
  <c r="B17" i="16"/>
  <c r="W16" i="16"/>
  <c r="V16" i="16"/>
  <c r="H16" i="16"/>
  <c r="F16" i="16"/>
  <c r="C16" i="16"/>
  <c r="B16" i="16"/>
  <c r="W15" i="16"/>
  <c r="V15" i="16"/>
  <c r="X15" i="16"/>
  <c r="F15" i="16"/>
  <c r="C15" i="16"/>
  <c r="B15" i="16"/>
  <c r="W14" i="16"/>
  <c r="V14" i="16"/>
  <c r="H14" i="16"/>
  <c r="F14" i="16"/>
  <c r="C14" i="16"/>
  <c r="B14" i="16"/>
  <c r="W13" i="16"/>
  <c r="V13" i="16"/>
  <c r="H13" i="16"/>
  <c r="X13" i="16" s="1"/>
  <c r="F13" i="16"/>
  <c r="C13" i="16"/>
  <c r="B13" i="16"/>
  <c r="U40" i="15"/>
  <c r="T40" i="15"/>
  <c r="C40" i="15"/>
  <c r="B40" i="15"/>
  <c r="U39" i="15"/>
  <c r="T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V32" i="15"/>
  <c r="H32" i="15"/>
  <c r="F32" i="15"/>
  <c r="W32" i="15" s="1"/>
  <c r="C32" i="15"/>
  <c r="B32" i="15"/>
  <c r="V31" i="15"/>
  <c r="F31" i="15"/>
  <c r="W31" i="15" s="1"/>
  <c r="C31" i="15"/>
  <c r="B31" i="15"/>
  <c r="V30" i="15"/>
  <c r="H30" i="15"/>
  <c r="W30" i="15"/>
  <c r="C30" i="15"/>
  <c r="B30" i="15"/>
  <c r="V29" i="15"/>
  <c r="H29" i="15"/>
  <c r="W29" i="15"/>
  <c r="C29" i="15"/>
  <c r="B29" i="15"/>
  <c r="V28" i="15"/>
  <c r="H28" i="15"/>
  <c r="F28" i="15"/>
  <c r="W28" i="15" s="1"/>
  <c r="C28" i="15"/>
  <c r="B28" i="15"/>
  <c r="V27" i="15"/>
  <c r="F27" i="15"/>
  <c r="W27" i="15" s="1"/>
  <c r="C27" i="15"/>
  <c r="B27" i="15"/>
  <c r="V26" i="15"/>
  <c r="F26" i="15"/>
  <c r="W26" i="15" s="1"/>
  <c r="C26" i="15"/>
  <c r="B26" i="15"/>
  <c r="W25" i="15"/>
  <c r="V25" i="15"/>
  <c r="H25" i="15"/>
  <c r="F25" i="15"/>
  <c r="C25" i="15"/>
  <c r="B25" i="15"/>
  <c r="V24" i="15"/>
  <c r="H24" i="15"/>
  <c r="F24" i="15"/>
  <c r="W24" i="15" s="1"/>
  <c r="C24" i="15"/>
  <c r="B24" i="15"/>
  <c r="W23" i="15"/>
  <c r="V23" i="15"/>
  <c r="H23" i="15"/>
  <c r="F23" i="15"/>
  <c r="C23" i="15"/>
  <c r="B23" i="15"/>
  <c r="V22" i="15"/>
  <c r="F22" i="15"/>
  <c r="W22" i="15" s="1"/>
  <c r="C22" i="15"/>
  <c r="B22" i="15"/>
  <c r="V21" i="15"/>
  <c r="H21" i="15"/>
  <c r="X21" i="15" s="1"/>
  <c r="F21" i="15"/>
  <c r="W21" i="15" s="1"/>
  <c r="C21" i="15"/>
  <c r="B21" i="15"/>
  <c r="V20" i="15"/>
  <c r="W20" i="15"/>
  <c r="C20" i="15"/>
  <c r="B20" i="15"/>
  <c r="W19" i="15"/>
  <c r="V19" i="15"/>
  <c r="H19" i="15"/>
  <c r="F19" i="15"/>
  <c r="C19" i="15"/>
  <c r="B19" i="15"/>
  <c r="V18" i="15"/>
  <c r="H18" i="15"/>
  <c r="F18" i="15"/>
  <c r="W18" i="15" s="1"/>
  <c r="C18" i="15"/>
  <c r="B18" i="15"/>
  <c r="W17" i="15"/>
  <c r="V17" i="15"/>
  <c r="H17" i="15"/>
  <c r="F17" i="15"/>
  <c r="C17" i="15"/>
  <c r="B17" i="15"/>
  <c r="W16" i="15"/>
  <c r="V16" i="15"/>
  <c r="H16" i="15"/>
  <c r="X16" i="15" s="1"/>
  <c r="C16" i="15"/>
  <c r="B16" i="15"/>
  <c r="W15" i="15"/>
  <c r="V15" i="15"/>
  <c r="H15" i="15"/>
  <c r="X15" i="15" s="1"/>
  <c r="F15" i="15"/>
  <c r="C15" i="15"/>
  <c r="B15" i="15"/>
  <c r="V14" i="15"/>
  <c r="H14" i="15"/>
  <c r="W14" i="15"/>
  <c r="C14" i="15"/>
  <c r="B14" i="15"/>
  <c r="V13" i="15"/>
  <c r="W13" i="15"/>
  <c r="C13" i="15"/>
  <c r="B13" i="15"/>
  <c r="U40" i="14"/>
  <c r="T40" i="14"/>
  <c r="C40" i="14"/>
  <c r="B40" i="14"/>
  <c r="U39" i="14"/>
  <c r="T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W32" i="14"/>
  <c r="V32" i="14"/>
  <c r="H32" i="14"/>
  <c r="F32" i="14"/>
  <c r="X32" i="14" s="1"/>
  <c r="C32" i="14"/>
  <c r="B32" i="14"/>
  <c r="V31" i="14"/>
  <c r="F31" i="14"/>
  <c r="X31" i="14" s="1"/>
  <c r="C31" i="14"/>
  <c r="B31" i="14"/>
  <c r="V30" i="14"/>
  <c r="H30" i="14"/>
  <c r="X30" i="14"/>
  <c r="C30" i="14"/>
  <c r="B30" i="14"/>
  <c r="W29" i="14"/>
  <c r="V29" i="14"/>
  <c r="H29" i="14"/>
  <c r="Y29" i="14" s="1"/>
  <c r="F29" i="14"/>
  <c r="C29" i="14"/>
  <c r="B29" i="14"/>
  <c r="W28" i="14"/>
  <c r="V28" i="14"/>
  <c r="H28" i="14"/>
  <c r="F28" i="14"/>
  <c r="X28" i="14" s="1"/>
  <c r="C28" i="14"/>
  <c r="B28" i="14"/>
  <c r="V27" i="14"/>
  <c r="H27" i="14"/>
  <c r="F27" i="14"/>
  <c r="X27" i="14" s="1"/>
  <c r="C27" i="14"/>
  <c r="B27" i="14"/>
  <c r="V26" i="14"/>
  <c r="X26" i="14"/>
  <c r="C26" i="14"/>
  <c r="B26" i="14"/>
  <c r="V25" i="14"/>
  <c r="X25" i="14"/>
  <c r="C25" i="14"/>
  <c r="B25" i="14"/>
  <c r="V24" i="14"/>
  <c r="H24" i="14"/>
  <c r="F24" i="14"/>
  <c r="C24" i="14"/>
  <c r="B24" i="14"/>
  <c r="V23" i="14"/>
  <c r="F23" i="14"/>
  <c r="X23" i="14" s="1"/>
  <c r="C23" i="14"/>
  <c r="B23" i="14"/>
  <c r="W22" i="14"/>
  <c r="V22" i="14"/>
  <c r="H22" i="14"/>
  <c r="F22" i="14"/>
  <c r="X22" i="14" s="1"/>
  <c r="C22" i="14"/>
  <c r="B22" i="14"/>
  <c r="W21" i="14"/>
  <c r="V21" i="14"/>
  <c r="H21" i="14"/>
  <c r="Y21" i="14" s="1"/>
  <c r="F21" i="14"/>
  <c r="C21" i="14"/>
  <c r="B21" i="14"/>
  <c r="W20" i="14"/>
  <c r="V20" i="14"/>
  <c r="H20" i="14"/>
  <c r="F20" i="14"/>
  <c r="X20" i="14" s="1"/>
  <c r="C20" i="14"/>
  <c r="B20" i="14"/>
  <c r="W19" i="14"/>
  <c r="V19" i="14"/>
  <c r="H19" i="14"/>
  <c r="Y19" i="14" s="1"/>
  <c r="F19" i="14"/>
  <c r="C19" i="14"/>
  <c r="B19" i="14"/>
  <c r="W18" i="14"/>
  <c r="V18" i="14"/>
  <c r="H18" i="14"/>
  <c r="F18" i="14"/>
  <c r="X18" i="14" s="1"/>
  <c r="C18" i="14"/>
  <c r="B18" i="14"/>
  <c r="W17" i="14"/>
  <c r="V17" i="14"/>
  <c r="H17" i="14"/>
  <c r="Y17" i="14" s="1"/>
  <c r="F17" i="14"/>
  <c r="C17" i="14"/>
  <c r="B17" i="14"/>
  <c r="W16" i="14"/>
  <c r="V16" i="14"/>
  <c r="H16" i="14"/>
  <c r="F16" i="14"/>
  <c r="X16" i="14" s="1"/>
  <c r="C16" i="14"/>
  <c r="B16" i="14"/>
  <c r="V15" i="14"/>
  <c r="H15" i="14"/>
  <c r="F15" i="14"/>
  <c r="X15" i="14" s="1"/>
  <c r="C15" i="14"/>
  <c r="B15" i="14"/>
  <c r="V14" i="14"/>
  <c r="H14" i="14"/>
  <c r="F14" i="14"/>
  <c r="C14" i="14"/>
  <c r="B14" i="14"/>
  <c r="W13" i="14"/>
  <c r="V13" i="14"/>
  <c r="H13" i="14"/>
  <c r="F13" i="14"/>
  <c r="X13" i="14" s="1"/>
  <c r="C13" i="14"/>
  <c r="B13" i="14"/>
  <c r="U40" i="13"/>
  <c r="T40" i="13"/>
  <c r="C40" i="13"/>
  <c r="B40" i="13"/>
  <c r="U39" i="13"/>
  <c r="T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W32" i="13"/>
  <c r="V32" i="13"/>
  <c r="H32" i="13"/>
  <c r="F32" i="13"/>
  <c r="C32" i="13"/>
  <c r="B32" i="13"/>
  <c r="W31" i="13"/>
  <c r="V31" i="13"/>
  <c r="X31" i="13"/>
  <c r="F31" i="13"/>
  <c r="C31" i="13"/>
  <c r="B31" i="13"/>
  <c r="W30" i="13"/>
  <c r="V30" i="13"/>
  <c r="F30" i="13"/>
  <c r="X30" i="13" s="1"/>
  <c r="C30" i="13"/>
  <c r="B30" i="13"/>
  <c r="W29" i="13"/>
  <c r="V29" i="13"/>
  <c r="H29" i="13"/>
  <c r="X29" i="13" s="1"/>
  <c r="F29" i="13"/>
  <c r="C29" i="13"/>
  <c r="B29" i="13"/>
  <c r="W28" i="13"/>
  <c r="V28" i="13"/>
  <c r="H28" i="13"/>
  <c r="F28" i="13"/>
  <c r="C28" i="13"/>
  <c r="B28" i="13"/>
  <c r="V27" i="13"/>
  <c r="W27" i="13"/>
  <c r="C27" i="13"/>
  <c r="B27" i="13"/>
  <c r="W26" i="13"/>
  <c r="V26" i="13"/>
  <c r="H26" i="13"/>
  <c r="X26" i="13" s="1"/>
  <c r="F26" i="13"/>
  <c r="C26" i="13"/>
  <c r="B26" i="13"/>
  <c r="W25" i="13"/>
  <c r="V25" i="13"/>
  <c r="H25" i="13"/>
  <c r="F25" i="13"/>
  <c r="C25" i="13"/>
  <c r="B25" i="13"/>
  <c r="W24" i="13"/>
  <c r="V24" i="13"/>
  <c r="H24" i="13"/>
  <c r="X24" i="13" s="1"/>
  <c r="F24" i="13"/>
  <c r="C24" i="13"/>
  <c r="B24" i="13"/>
  <c r="W23" i="13"/>
  <c r="V23" i="13"/>
  <c r="X23" i="13"/>
  <c r="C23" i="13"/>
  <c r="B23" i="13"/>
  <c r="W22" i="13"/>
  <c r="V22" i="13"/>
  <c r="X22" i="13"/>
  <c r="C22" i="13"/>
  <c r="B22" i="13"/>
  <c r="W21" i="13"/>
  <c r="V21" i="13"/>
  <c r="H21" i="13"/>
  <c r="X21" i="13" s="1"/>
  <c r="F21" i="13"/>
  <c r="C21" i="13"/>
  <c r="B21" i="13"/>
  <c r="W20" i="13"/>
  <c r="V20" i="13"/>
  <c r="H20" i="13"/>
  <c r="F20" i="13"/>
  <c r="C20" i="13"/>
  <c r="B20" i="13"/>
  <c r="V19" i="13"/>
  <c r="X19" i="13"/>
  <c r="W19" i="13"/>
  <c r="C19" i="13"/>
  <c r="B19" i="13"/>
  <c r="W18" i="13"/>
  <c r="V18" i="13"/>
  <c r="H18" i="13"/>
  <c r="F18" i="13"/>
  <c r="C18" i="13"/>
  <c r="B18" i="13"/>
  <c r="V17" i="13"/>
  <c r="F17" i="13"/>
  <c r="W17" i="13" s="1"/>
  <c r="C17" i="13"/>
  <c r="B17" i="13"/>
  <c r="V16" i="13"/>
  <c r="H16" i="13"/>
  <c r="F16" i="13"/>
  <c r="W16" i="13" s="1"/>
  <c r="C16" i="13"/>
  <c r="B16" i="13"/>
  <c r="V15" i="13"/>
  <c r="F15" i="13"/>
  <c r="W15" i="13" s="1"/>
  <c r="C15" i="13"/>
  <c r="B15" i="13"/>
  <c r="V14" i="13"/>
  <c r="H14" i="13"/>
  <c r="F14" i="13"/>
  <c r="W14" i="13" s="1"/>
  <c r="C14" i="13"/>
  <c r="B14" i="13"/>
  <c r="V13" i="13"/>
  <c r="H13" i="13"/>
  <c r="W13" i="13"/>
  <c r="C13" i="13"/>
  <c r="B13" i="13"/>
  <c r="U40" i="12"/>
  <c r="T40" i="12"/>
  <c r="C40" i="12"/>
  <c r="B40" i="12"/>
  <c r="U39" i="12"/>
  <c r="T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W32" i="12"/>
  <c r="V32" i="12"/>
  <c r="H32" i="12"/>
  <c r="Y32" i="12" s="1"/>
  <c r="F32" i="12"/>
  <c r="C32" i="12"/>
  <c r="B32" i="12"/>
  <c r="W31" i="12"/>
  <c r="V31" i="12"/>
  <c r="H31" i="12"/>
  <c r="Y31" i="12" s="1"/>
  <c r="F31" i="12"/>
  <c r="C31" i="12"/>
  <c r="B31" i="12"/>
  <c r="V30" i="12"/>
  <c r="H30" i="12"/>
  <c r="F30" i="12"/>
  <c r="C30" i="12"/>
  <c r="B30" i="12"/>
  <c r="V29" i="12"/>
  <c r="H29" i="12"/>
  <c r="X29" i="12" s="1"/>
  <c r="C29" i="12"/>
  <c r="B29" i="12"/>
  <c r="V28" i="12"/>
  <c r="H28" i="12"/>
  <c r="Y28" i="12" s="1"/>
  <c r="F28" i="12"/>
  <c r="C28" i="12"/>
  <c r="B28" i="12"/>
  <c r="W27" i="12"/>
  <c r="V27" i="12"/>
  <c r="H27" i="12"/>
  <c r="F27" i="12"/>
  <c r="X27" i="12" s="1"/>
  <c r="C27" i="12"/>
  <c r="B27" i="12"/>
  <c r="V26" i="12"/>
  <c r="H26" i="12"/>
  <c r="F26" i="12"/>
  <c r="C26" i="12"/>
  <c r="B26" i="12"/>
  <c r="W25" i="12"/>
  <c r="V25" i="12"/>
  <c r="H25" i="12"/>
  <c r="F25" i="12"/>
  <c r="X25" i="12" s="1"/>
  <c r="C25" i="12"/>
  <c r="B25" i="12"/>
  <c r="V24" i="12"/>
  <c r="H24" i="12"/>
  <c r="F24" i="12"/>
  <c r="C24" i="12"/>
  <c r="B24" i="12"/>
  <c r="W23" i="12"/>
  <c r="V23" i="12"/>
  <c r="H23" i="12"/>
  <c r="F23" i="12"/>
  <c r="X23" i="12" s="1"/>
  <c r="C23" i="12"/>
  <c r="B23" i="12"/>
  <c r="V22" i="12"/>
  <c r="X22" i="12"/>
  <c r="C22" i="12"/>
  <c r="B22" i="12"/>
  <c r="V21" i="12"/>
  <c r="H21" i="12"/>
  <c r="F21" i="12"/>
  <c r="C21" i="12"/>
  <c r="B21" i="12"/>
  <c r="V20" i="12"/>
  <c r="H20" i="12"/>
  <c r="F20" i="12"/>
  <c r="X20" i="12" s="1"/>
  <c r="C20" i="12"/>
  <c r="B20" i="12"/>
  <c r="V19" i="12"/>
  <c r="H19" i="12"/>
  <c r="Y19" i="12" s="1"/>
  <c r="F19" i="12"/>
  <c r="C19" i="12"/>
  <c r="B19" i="12"/>
  <c r="W18" i="12"/>
  <c r="V18" i="12"/>
  <c r="H18" i="12"/>
  <c r="F18" i="12"/>
  <c r="X18" i="12" s="1"/>
  <c r="C18" i="12"/>
  <c r="B18" i="12"/>
  <c r="V17" i="12"/>
  <c r="F17" i="12"/>
  <c r="X17" i="12" s="1"/>
  <c r="C17" i="12"/>
  <c r="B17" i="12"/>
  <c r="W16" i="12"/>
  <c r="V16" i="12"/>
  <c r="H16" i="12"/>
  <c r="X16" i="12" s="1"/>
  <c r="C16" i="12"/>
  <c r="B16" i="12"/>
  <c r="W15" i="12"/>
  <c r="V15" i="12"/>
  <c r="H15" i="12"/>
  <c r="X15" i="12"/>
  <c r="C15" i="12"/>
  <c r="B15" i="12"/>
  <c r="V14" i="12"/>
  <c r="F14" i="12"/>
  <c r="X14" i="12" s="1"/>
  <c r="C14" i="12"/>
  <c r="B14" i="12"/>
  <c r="V13" i="12"/>
  <c r="X13" i="12"/>
  <c r="C13" i="12"/>
  <c r="B13" i="12"/>
  <c r="U40" i="11"/>
  <c r="T40" i="11"/>
  <c r="C40" i="11"/>
  <c r="B40" i="11"/>
  <c r="U39" i="11"/>
  <c r="T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W32" i="11"/>
  <c r="V32" i="11"/>
  <c r="H32" i="11"/>
  <c r="F32" i="11"/>
  <c r="X32" i="11" s="1"/>
  <c r="C32" i="11"/>
  <c r="B32" i="11"/>
  <c r="V31" i="11"/>
  <c r="F31" i="11"/>
  <c r="Y31" i="11" s="1"/>
  <c r="C31" i="11"/>
  <c r="B31" i="11"/>
  <c r="W30" i="11"/>
  <c r="V30" i="11"/>
  <c r="H30" i="11"/>
  <c r="F30" i="11"/>
  <c r="X30" i="11" s="1"/>
  <c r="C30" i="11"/>
  <c r="B30" i="11"/>
  <c r="V29" i="11"/>
  <c r="F29" i="11"/>
  <c r="X29" i="11" s="1"/>
  <c r="C29" i="11"/>
  <c r="B29" i="11"/>
  <c r="V28" i="11"/>
  <c r="H28" i="11"/>
  <c r="F28" i="11"/>
  <c r="C28" i="11"/>
  <c r="B28" i="11"/>
  <c r="V27" i="11"/>
  <c r="H27" i="11"/>
  <c r="Y27" i="11" s="1"/>
  <c r="X27" i="11"/>
  <c r="C27" i="11"/>
  <c r="B27" i="11"/>
  <c r="V26" i="11"/>
  <c r="F26" i="11"/>
  <c r="X26" i="11" s="1"/>
  <c r="C26" i="11"/>
  <c r="B26" i="11"/>
  <c r="W25" i="11"/>
  <c r="V25" i="11"/>
  <c r="H25" i="11"/>
  <c r="F25" i="11"/>
  <c r="X25" i="11" s="1"/>
  <c r="C25" i="11"/>
  <c r="B25" i="11"/>
  <c r="W24" i="11"/>
  <c r="V24" i="11"/>
  <c r="H24" i="11"/>
  <c r="Y24" i="11" s="1"/>
  <c r="X24" i="11"/>
  <c r="C24" i="11"/>
  <c r="B24" i="11"/>
  <c r="V23" i="11"/>
  <c r="Y23" i="11"/>
  <c r="X23" i="11"/>
  <c r="C23" i="11"/>
  <c r="B23" i="11"/>
  <c r="V22" i="11"/>
  <c r="H22" i="11"/>
  <c r="F22" i="11"/>
  <c r="X22" i="11" s="1"/>
  <c r="C22" i="11"/>
  <c r="B22" i="11"/>
  <c r="V21" i="11"/>
  <c r="F21" i="11"/>
  <c r="X21" i="11" s="1"/>
  <c r="C21" i="11"/>
  <c r="B21" i="11"/>
  <c r="V20" i="11"/>
  <c r="F20" i="11"/>
  <c r="X20" i="11" s="1"/>
  <c r="C20" i="11"/>
  <c r="B20" i="11"/>
  <c r="W19" i="11"/>
  <c r="V19" i="11"/>
  <c r="H19" i="11"/>
  <c r="Y19" i="11" s="1"/>
  <c r="F19" i="11"/>
  <c r="C19" i="11"/>
  <c r="B19" i="11"/>
  <c r="W18" i="11"/>
  <c r="V18" i="11"/>
  <c r="H18" i="11"/>
  <c r="F18" i="11"/>
  <c r="X18" i="11" s="1"/>
  <c r="C18" i="11"/>
  <c r="B18" i="11"/>
  <c r="V17" i="11"/>
  <c r="F17" i="11"/>
  <c r="X17" i="11" s="1"/>
  <c r="C17" i="11"/>
  <c r="B17" i="11"/>
  <c r="V16" i="11"/>
  <c r="F16" i="11"/>
  <c r="X16" i="11" s="1"/>
  <c r="C16" i="11"/>
  <c r="B16" i="11"/>
  <c r="W15" i="11"/>
  <c r="V15" i="11"/>
  <c r="H15" i="11"/>
  <c r="Y15" i="11" s="1"/>
  <c r="F15" i="11"/>
  <c r="C15" i="11"/>
  <c r="B15" i="11"/>
  <c r="W14" i="11"/>
  <c r="V14" i="11"/>
  <c r="H14" i="11"/>
  <c r="F14" i="11"/>
  <c r="X14" i="11" s="1"/>
  <c r="C14" i="11"/>
  <c r="B14" i="11"/>
  <c r="V13" i="11"/>
  <c r="H13" i="11"/>
  <c r="F13" i="11"/>
  <c r="X13" i="11" s="1"/>
  <c r="C13" i="11"/>
  <c r="B13" i="11"/>
  <c r="U40" i="10"/>
  <c r="T40" i="10"/>
  <c r="C40" i="10"/>
  <c r="B40" i="10"/>
  <c r="U39" i="10"/>
  <c r="T39" i="10"/>
  <c r="U38" i="10"/>
  <c r="T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W32" i="10"/>
  <c r="V32" i="10"/>
  <c r="H32" i="10"/>
  <c r="F32" i="10"/>
  <c r="X32" i="10" s="1"/>
  <c r="C32" i="10"/>
  <c r="B32" i="10"/>
  <c r="W31" i="10"/>
  <c r="V31" i="10"/>
  <c r="H31" i="10"/>
  <c r="Y31" i="10" s="1"/>
  <c r="F31" i="10"/>
  <c r="C31" i="10"/>
  <c r="B31" i="10"/>
  <c r="W30" i="10"/>
  <c r="V30" i="10"/>
  <c r="Y30" i="10"/>
  <c r="X30" i="10"/>
  <c r="C30" i="10"/>
  <c r="B30" i="10"/>
  <c r="W29" i="10"/>
  <c r="V29" i="10"/>
  <c r="Y29" i="10"/>
  <c r="F29" i="10"/>
  <c r="X29" i="10" s="1"/>
  <c r="C29" i="10"/>
  <c r="B29" i="10"/>
  <c r="W28" i="10"/>
  <c r="V28" i="10"/>
  <c r="H28" i="10"/>
  <c r="F28" i="10"/>
  <c r="X28" i="10" s="1"/>
  <c r="C28" i="10"/>
  <c r="B28" i="10"/>
  <c r="V27" i="10"/>
  <c r="F27" i="10"/>
  <c r="X27" i="10" s="1"/>
  <c r="C27" i="10"/>
  <c r="B27" i="10"/>
  <c r="W26" i="10"/>
  <c r="V26" i="10"/>
  <c r="H26" i="10"/>
  <c r="Y26" i="10" s="1"/>
  <c r="F26" i="10"/>
  <c r="C26" i="10"/>
  <c r="B26" i="10"/>
  <c r="W25" i="10"/>
  <c r="V25" i="10"/>
  <c r="H25" i="10"/>
  <c r="F25" i="10"/>
  <c r="X25" i="10" s="1"/>
  <c r="C25" i="10"/>
  <c r="B25" i="10"/>
  <c r="W24" i="10"/>
  <c r="V24" i="10"/>
  <c r="H24" i="10"/>
  <c r="Y24" i="10" s="1"/>
  <c r="F24" i="10"/>
  <c r="C24" i="10"/>
  <c r="B24" i="10"/>
  <c r="V23" i="10"/>
  <c r="X23" i="10"/>
  <c r="C23" i="10"/>
  <c r="B23" i="10"/>
  <c r="W22" i="10"/>
  <c r="V22" i="10"/>
  <c r="H22" i="10"/>
  <c r="F22" i="10"/>
  <c r="X22" i="10" s="1"/>
  <c r="C22" i="10"/>
  <c r="B22" i="10"/>
  <c r="V21" i="10"/>
  <c r="X21" i="10"/>
  <c r="C21" i="10"/>
  <c r="B21" i="10"/>
  <c r="W20" i="10"/>
  <c r="V20" i="10"/>
  <c r="Y20" i="10"/>
  <c r="F20" i="10"/>
  <c r="X20" i="10" s="1"/>
  <c r="C20" i="10"/>
  <c r="B20" i="10"/>
  <c r="W19" i="10"/>
  <c r="V19" i="10"/>
  <c r="H19" i="10"/>
  <c r="F19" i="10"/>
  <c r="X19" i="10" s="1"/>
  <c r="C19" i="10"/>
  <c r="B19" i="10"/>
  <c r="W18" i="10"/>
  <c r="V18" i="10"/>
  <c r="H18" i="10"/>
  <c r="Y18" i="10" s="1"/>
  <c r="F18" i="10"/>
  <c r="C18" i="10"/>
  <c r="B18" i="10"/>
  <c r="V17" i="10"/>
  <c r="X17" i="10"/>
  <c r="C17" i="10"/>
  <c r="B17" i="10"/>
  <c r="V16" i="10"/>
  <c r="Y16" i="10"/>
  <c r="X16" i="10"/>
  <c r="C16" i="10"/>
  <c r="B16" i="10"/>
  <c r="W15" i="10"/>
  <c r="V15" i="10"/>
  <c r="Y15" i="10"/>
  <c r="X15" i="10"/>
  <c r="C15" i="10"/>
  <c r="B15" i="10"/>
  <c r="V14" i="10"/>
  <c r="F14" i="10"/>
  <c r="X14" i="10" s="1"/>
  <c r="C14" i="10"/>
  <c r="B14" i="10"/>
  <c r="W13" i="10"/>
  <c r="V13" i="10"/>
  <c r="H13" i="10"/>
  <c r="F13" i="10"/>
  <c r="X13" i="10" s="1"/>
  <c r="C13" i="10"/>
  <c r="B13" i="10"/>
  <c r="U40" i="9"/>
  <c r="T40" i="9"/>
  <c r="C40" i="9"/>
  <c r="B40" i="9"/>
  <c r="U39" i="9"/>
  <c r="T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W32" i="9"/>
  <c r="V32" i="9"/>
  <c r="H32" i="9"/>
  <c r="F32" i="9"/>
  <c r="X32" i="9" s="1"/>
  <c r="C32" i="9"/>
  <c r="B32" i="9"/>
  <c r="V31" i="9"/>
  <c r="F31" i="9"/>
  <c r="X31" i="9" s="1"/>
  <c r="C31" i="9"/>
  <c r="B31" i="9"/>
  <c r="V30" i="9"/>
  <c r="X30" i="9"/>
  <c r="C30" i="9"/>
  <c r="B30" i="9"/>
  <c r="V29" i="9"/>
  <c r="H29" i="9"/>
  <c r="F29" i="9"/>
  <c r="X29" i="9" s="1"/>
  <c r="C29" i="9"/>
  <c r="B29" i="9"/>
  <c r="W28" i="9"/>
  <c r="V28" i="9"/>
  <c r="H28" i="9"/>
  <c r="F28" i="9"/>
  <c r="X28" i="9" s="1"/>
  <c r="C28" i="9"/>
  <c r="B28" i="9"/>
  <c r="V27" i="9"/>
  <c r="F27" i="9"/>
  <c r="X27" i="9" s="1"/>
  <c r="C27" i="9"/>
  <c r="B27" i="9"/>
  <c r="V26" i="9"/>
  <c r="H26" i="9"/>
  <c r="F26" i="9"/>
  <c r="X26" i="9" s="1"/>
  <c r="C26" i="9"/>
  <c r="B26" i="9"/>
  <c r="W25" i="9"/>
  <c r="V25" i="9"/>
  <c r="H25" i="9"/>
  <c r="F25" i="9"/>
  <c r="X25" i="9" s="1"/>
  <c r="C25" i="9"/>
  <c r="B25" i="9"/>
  <c r="V24" i="9"/>
  <c r="X24" i="9"/>
  <c r="C24" i="9"/>
  <c r="B24" i="9"/>
  <c r="V23" i="9"/>
  <c r="H23" i="9"/>
  <c r="F23" i="9"/>
  <c r="X23" i="9" s="1"/>
  <c r="C23" i="9"/>
  <c r="B23" i="9"/>
  <c r="W22" i="9"/>
  <c r="V22" i="9"/>
  <c r="Y22" i="9"/>
  <c r="X22" i="9"/>
  <c r="C22" i="9"/>
  <c r="B22" i="9"/>
  <c r="V21" i="9"/>
  <c r="H21" i="9"/>
  <c r="X21" i="9"/>
  <c r="C21" i="9"/>
  <c r="B21" i="9"/>
  <c r="V20" i="9"/>
  <c r="X20" i="9"/>
  <c r="C20" i="9"/>
  <c r="B20" i="9"/>
  <c r="W19" i="9"/>
  <c r="V19" i="9"/>
  <c r="H19" i="9"/>
  <c r="Y19" i="9" s="1"/>
  <c r="F19" i="9"/>
  <c r="C19" i="9"/>
  <c r="B19" i="9"/>
  <c r="W18" i="9"/>
  <c r="V18" i="9"/>
  <c r="H18" i="9"/>
  <c r="F18" i="9"/>
  <c r="X18" i="9" s="1"/>
  <c r="C18" i="9"/>
  <c r="B18" i="9"/>
  <c r="V17" i="9"/>
  <c r="H17" i="9"/>
  <c r="X17" i="9"/>
  <c r="C17" i="9"/>
  <c r="B17" i="9"/>
  <c r="W16" i="9"/>
  <c r="V16" i="9"/>
  <c r="H16" i="9"/>
  <c r="F16" i="9"/>
  <c r="X16" i="9" s="1"/>
  <c r="C16" i="9"/>
  <c r="B16" i="9"/>
  <c r="V15" i="9"/>
  <c r="H15" i="9"/>
  <c r="F15" i="9"/>
  <c r="X15" i="9" s="1"/>
  <c r="C15" i="9"/>
  <c r="B15" i="9"/>
  <c r="W14" i="9"/>
  <c r="V14" i="9"/>
  <c r="H14" i="9"/>
  <c r="F14" i="9"/>
  <c r="X14" i="9" s="1"/>
  <c r="C14" i="9"/>
  <c r="B14" i="9"/>
  <c r="V13" i="9"/>
  <c r="F13" i="9"/>
  <c r="X13" i="9" s="1"/>
  <c r="C13" i="9"/>
  <c r="B13" i="9"/>
  <c r="U40" i="8"/>
  <c r="T40" i="8"/>
  <c r="C40" i="8"/>
  <c r="B40" i="8"/>
  <c r="U39" i="8"/>
  <c r="T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V32" i="8"/>
  <c r="H32" i="8"/>
  <c r="F32" i="8"/>
  <c r="X32" i="8" s="1"/>
  <c r="C32" i="8"/>
  <c r="B32" i="8"/>
  <c r="V31" i="8"/>
  <c r="H31" i="8"/>
  <c r="F31" i="8"/>
  <c r="C31" i="8"/>
  <c r="B31" i="8"/>
  <c r="W30" i="8"/>
  <c r="V30" i="8"/>
  <c r="H30" i="8"/>
  <c r="F30" i="8"/>
  <c r="X30" i="8" s="1"/>
  <c r="C30" i="8"/>
  <c r="B30" i="8"/>
  <c r="V29" i="8"/>
  <c r="X29" i="8"/>
  <c r="C29" i="8"/>
  <c r="B29" i="8"/>
  <c r="W28" i="8"/>
  <c r="V28" i="8"/>
  <c r="H28" i="8"/>
  <c r="Y28" i="8" s="1"/>
  <c r="F28" i="8"/>
  <c r="C28" i="8"/>
  <c r="B28" i="8"/>
  <c r="W27" i="8"/>
  <c r="V27" i="8"/>
  <c r="Y27" i="8"/>
  <c r="X27" i="8"/>
  <c r="C27" i="8"/>
  <c r="B27" i="8"/>
  <c r="V26" i="8"/>
  <c r="H26" i="8"/>
  <c r="X26" i="8"/>
  <c r="C26" i="8"/>
  <c r="B26" i="8"/>
  <c r="W25" i="8"/>
  <c r="V25" i="8"/>
  <c r="F25" i="8"/>
  <c r="X25" i="8" s="1"/>
  <c r="C25" i="8"/>
  <c r="B25" i="8"/>
  <c r="V24" i="8"/>
  <c r="H24" i="8"/>
  <c r="F24" i="8"/>
  <c r="X24" i="8" s="1"/>
  <c r="C24" i="8"/>
  <c r="B24" i="8"/>
  <c r="W23" i="8"/>
  <c r="V23" i="8"/>
  <c r="Y23" i="8"/>
  <c r="X23" i="8"/>
  <c r="C23" i="8"/>
  <c r="B23" i="8"/>
  <c r="V22" i="8"/>
  <c r="H22" i="8"/>
  <c r="F22" i="8"/>
  <c r="X22" i="8" s="1"/>
  <c r="C22" i="8"/>
  <c r="B22" i="8"/>
  <c r="W21" i="8"/>
  <c r="V21" i="8"/>
  <c r="H21" i="8"/>
  <c r="F21" i="8"/>
  <c r="X21" i="8" s="1"/>
  <c r="C21" i="8"/>
  <c r="B21" i="8"/>
  <c r="V20" i="8"/>
  <c r="X20" i="8"/>
  <c r="C20" i="8"/>
  <c r="B20" i="8"/>
  <c r="V19" i="8"/>
  <c r="H19" i="8"/>
  <c r="F19" i="8"/>
  <c r="X19" i="8" s="1"/>
  <c r="C19" i="8"/>
  <c r="B19" i="8"/>
  <c r="W18" i="8"/>
  <c r="V18" i="8"/>
  <c r="H18" i="8"/>
  <c r="F18" i="8"/>
  <c r="X18" i="8" s="1"/>
  <c r="C18" i="8"/>
  <c r="B18" i="8"/>
  <c r="V17" i="8"/>
  <c r="X17" i="8"/>
  <c r="C17" i="8"/>
  <c r="B17" i="8"/>
  <c r="V16" i="8"/>
  <c r="H16" i="8"/>
  <c r="F16" i="8"/>
  <c r="X16" i="8" s="1"/>
  <c r="C16" i="8"/>
  <c r="B16" i="8"/>
  <c r="W15" i="8"/>
  <c r="V15" i="8"/>
  <c r="H15" i="8"/>
  <c r="F15" i="8"/>
  <c r="X15" i="8" s="1"/>
  <c r="C15" i="8"/>
  <c r="B15" i="8"/>
  <c r="V14" i="8"/>
  <c r="H14" i="8"/>
  <c r="F14" i="8"/>
  <c r="X14" i="8" s="1"/>
  <c r="C14" i="8"/>
  <c r="B14" i="8"/>
  <c r="V13" i="8"/>
  <c r="X13" i="8"/>
  <c r="C13" i="8"/>
  <c r="B13" i="8"/>
  <c r="U40" i="7"/>
  <c r="T40" i="7"/>
  <c r="C40" i="7"/>
  <c r="B40" i="7"/>
  <c r="U39" i="7"/>
  <c r="T39" i="7"/>
  <c r="U38" i="7"/>
  <c r="T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W32" i="7"/>
  <c r="V32" i="7"/>
  <c r="H32" i="7"/>
  <c r="F32" i="7"/>
  <c r="C32" i="7"/>
  <c r="B32" i="7"/>
  <c r="V31" i="7"/>
  <c r="H31" i="7"/>
  <c r="F31" i="7"/>
  <c r="W31" i="7" s="1"/>
  <c r="C31" i="7"/>
  <c r="B31" i="7"/>
  <c r="V30" i="7"/>
  <c r="F30" i="7"/>
  <c r="W30" i="7" s="1"/>
  <c r="C30" i="7"/>
  <c r="B30" i="7"/>
  <c r="W29" i="7"/>
  <c r="V29" i="7"/>
  <c r="F29" i="7"/>
  <c r="X29" i="7" s="1"/>
  <c r="C29" i="7"/>
  <c r="B29" i="7"/>
  <c r="V28" i="7"/>
  <c r="H28" i="7"/>
  <c r="F28" i="7"/>
  <c r="W28" i="7" s="1"/>
  <c r="C28" i="7"/>
  <c r="B28" i="7"/>
  <c r="V27" i="7"/>
  <c r="F27" i="7"/>
  <c r="W27" i="7" s="1"/>
  <c r="C27" i="7"/>
  <c r="B27" i="7"/>
  <c r="W26" i="7"/>
  <c r="V26" i="7"/>
  <c r="H26" i="7"/>
  <c r="F26" i="7"/>
  <c r="C26" i="7"/>
  <c r="B26" i="7"/>
  <c r="V25" i="7"/>
  <c r="H25" i="7"/>
  <c r="W25" i="7"/>
  <c r="C25" i="7"/>
  <c r="B25" i="7"/>
  <c r="W24" i="7"/>
  <c r="V24" i="7"/>
  <c r="H24" i="7"/>
  <c r="X24" i="7" s="1"/>
  <c r="F24" i="7"/>
  <c r="C24" i="7"/>
  <c r="B24" i="7"/>
  <c r="W23" i="7"/>
  <c r="V23" i="7"/>
  <c r="H23" i="7"/>
  <c r="F23" i="7"/>
  <c r="C23" i="7"/>
  <c r="B23" i="7"/>
  <c r="V22" i="7"/>
  <c r="W22" i="7"/>
  <c r="C22" i="7"/>
  <c r="B22" i="7"/>
  <c r="W21" i="7"/>
  <c r="V21" i="7"/>
  <c r="H21" i="7"/>
  <c r="X21" i="7" s="1"/>
  <c r="F21" i="7"/>
  <c r="C21" i="7"/>
  <c r="B21" i="7"/>
  <c r="V20" i="7"/>
  <c r="H20" i="7"/>
  <c r="F20" i="7"/>
  <c r="W20" i="7" s="1"/>
  <c r="C20" i="7"/>
  <c r="B20" i="7"/>
  <c r="V19" i="7"/>
  <c r="H19" i="7"/>
  <c r="F19" i="7"/>
  <c r="W19" i="7" s="1"/>
  <c r="C19" i="7"/>
  <c r="B19" i="7"/>
  <c r="W18" i="7"/>
  <c r="V18" i="7"/>
  <c r="H18" i="7"/>
  <c r="F18" i="7"/>
  <c r="C18" i="7"/>
  <c r="B18" i="7"/>
  <c r="V17" i="7"/>
  <c r="H17" i="7"/>
  <c r="F17" i="7"/>
  <c r="W17" i="7" s="1"/>
  <c r="C17" i="7"/>
  <c r="B17" i="7"/>
  <c r="W16" i="7"/>
  <c r="V16" i="7"/>
  <c r="H16" i="7"/>
  <c r="X16" i="7" s="1"/>
  <c r="F16" i="7"/>
  <c r="C16" i="7"/>
  <c r="B16" i="7"/>
  <c r="W15" i="7"/>
  <c r="V15" i="7"/>
  <c r="H15" i="7"/>
  <c r="F15" i="7"/>
  <c r="C15" i="7"/>
  <c r="B15" i="7"/>
  <c r="V14" i="7"/>
  <c r="H14" i="7"/>
  <c r="F14" i="7"/>
  <c r="W14" i="7" s="1"/>
  <c r="C14" i="7"/>
  <c r="B14" i="7"/>
  <c r="V13" i="7"/>
  <c r="F13" i="7"/>
  <c r="W13" i="7" s="1"/>
  <c r="C13" i="7"/>
  <c r="B13" i="7"/>
  <c r="U40" i="6"/>
  <c r="T40" i="6"/>
  <c r="C40" i="6"/>
  <c r="B40" i="6"/>
  <c r="U39" i="6"/>
  <c r="T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F32" i="6"/>
  <c r="W32" i="6" s="1"/>
  <c r="C32" i="6"/>
  <c r="B32" i="6"/>
  <c r="V31" i="6"/>
  <c r="H31" i="6"/>
  <c r="F31" i="6"/>
  <c r="W31" i="6" s="1"/>
  <c r="C31" i="6"/>
  <c r="B31" i="6"/>
  <c r="W30" i="6"/>
  <c r="V30" i="6"/>
  <c r="H30" i="6"/>
  <c r="F30" i="6"/>
  <c r="C30" i="6"/>
  <c r="B30" i="6"/>
  <c r="V29" i="6"/>
  <c r="H29" i="6"/>
  <c r="F29" i="6"/>
  <c r="W29" i="6" s="1"/>
  <c r="C29" i="6"/>
  <c r="B29" i="6"/>
  <c r="W28" i="6"/>
  <c r="V28" i="6"/>
  <c r="H28" i="6"/>
  <c r="F28" i="6"/>
  <c r="C28" i="6"/>
  <c r="B28" i="6"/>
  <c r="V27" i="6"/>
  <c r="H27" i="6"/>
  <c r="F27" i="6"/>
  <c r="W27" i="6" s="1"/>
  <c r="C27" i="6"/>
  <c r="B27" i="6"/>
  <c r="W26" i="6"/>
  <c r="V26" i="6"/>
  <c r="X26" i="6"/>
  <c r="F26" i="6"/>
  <c r="C26" i="6"/>
  <c r="B26" i="6"/>
  <c r="W25" i="6"/>
  <c r="V25" i="6"/>
  <c r="H25" i="6"/>
  <c r="F25" i="6"/>
  <c r="C25" i="6"/>
  <c r="B25" i="6"/>
  <c r="W24" i="6"/>
  <c r="V24" i="6"/>
  <c r="H24" i="6"/>
  <c r="X24" i="6" s="1"/>
  <c r="F24" i="6"/>
  <c r="C24" i="6"/>
  <c r="B24" i="6"/>
  <c r="V23" i="6"/>
  <c r="F23" i="6"/>
  <c r="W23" i="6" s="1"/>
  <c r="C23" i="6"/>
  <c r="B23" i="6"/>
  <c r="W22" i="6"/>
  <c r="V22" i="6"/>
  <c r="H22" i="6"/>
  <c r="F22" i="6"/>
  <c r="C22" i="6"/>
  <c r="B22" i="6"/>
  <c r="W21" i="6"/>
  <c r="V21" i="6"/>
  <c r="H21" i="6"/>
  <c r="X21" i="6" s="1"/>
  <c r="F21" i="6"/>
  <c r="C21" i="6"/>
  <c r="B21" i="6"/>
  <c r="V20" i="6"/>
  <c r="F20" i="6"/>
  <c r="W20" i="6" s="1"/>
  <c r="C20" i="6"/>
  <c r="B20" i="6"/>
  <c r="W19" i="6"/>
  <c r="V19" i="6"/>
  <c r="H19" i="6"/>
  <c r="F19" i="6"/>
  <c r="C19" i="6"/>
  <c r="B19" i="6"/>
  <c r="W18" i="6"/>
  <c r="V18" i="6"/>
  <c r="H18" i="6"/>
  <c r="X18" i="6" s="1"/>
  <c r="F18" i="6"/>
  <c r="C18" i="6"/>
  <c r="B18" i="6"/>
  <c r="V17" i="6"/>
  <c r="H17" i="6"/>
  <c r="F17" i="6"/>
  <c r="W17" i="6" s="1"/>
  <c r="C17" i="6"/>
  <c r="B17" i="6"/>
  <c r="V16" i="6"/>
  <c r="H16" i="6"/>
  <c r="F16" i="6"/>
  <c r="W16" i="6" s="1"/>
  <c r="C16" i="6"/>
  <c r="B16" i="6"/>
  <c r="W15" i="6"/>
  <c r="V15" i="6"/>
  <c r="H15" i="6"/>
  <c r="F15" i="6"/>
  <c r="C15" i="6"/>
  <c r="B15" i="6"/>
  <c r="V14" i="6"/>
  <c r="F14" i="6"/>
  <c r="W14" i="6" s="1"/>
  <c r="C14" i="6"/>
  <c r="B14" i="6"/>
  <c r="V13" i="6"/>
  <c r="F13" i="6"/>
  <c r="X13" i="6" s="1"/>
  <c r="C13" i="6"/>
  <c r="B13" i="6"/>
  <c r="U40" i="5"/>
  <c r="T40" i="5"/>
  <c r="C40" i="5"/>
  <c r="B40" i="5"/>
  <c r="U39" i="5"/>
  <c r="T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V32" i="5"/>
  <c r="H32" i="5"/>
  <c r="F32" i="5"/>
  <c r="X32" i="5" s="1"/>
  <c r="C32" i="5"/>
  <c r="B32" i="5"/>
  <c r="V31" i="5"/>
  <c r="H31" i="5"/>
  <c r="F31" i="5"/>
  <c r="X31" i="5" s="1"/>
  <c r="C31" i="5"/>
  <c r="B31" i="5"/>
  <c r="W30" i="5"/>
  <c r="V30" i="5"/>
  <c r="F30" i="5"/>
  <c r="X30" i="5" s="1"/>
  <c r="C30" i="5"/>
  <c r="B30" i="5"/>
  <c r="V29" i="5"/>
  <c r="Y29" i="5"/>
  <c r="X29" i="5"/>
  <c r="C29" i="5"/>
  <c r="B29" i="5"/>
  <c r="W28" i="5"/>
  <c r="V28" i="5"/>
  <c r="H28" i="5"/>
  <c r="Y28" i="5" s="1"/>
  <c r="F28" i="5"/>
  <c r="C28" i="5"/>
  <c r="B28" i="5"/>
  <c r="W27" i="5"/>
  <c r="V27" i="5"/>
  <c r="H27" i="5"/>
  <c r="F27" i="5"/>
  <c r="X27" i="5" s="1"/>
  <c r="C27" i="5"/>
  <c r="B27" i="5"/>
  <c r="V26" i="5"/>
  <c r="F26" i="5"/>
  <c r="X26" i="5" s="1"/>
  <c r="C26" i="5"/>
  <c r="B26" i="5"/>
  <c r="W25" i="5"/>
  <c r="V25" i="5"/>
  <c r="H25" i="5"/>
  <c r="Y25" i="5" s="1"/>
  <c r="F25" i="5"/>
  <c r="C25" i="5"/>
  <c r="B25" i="5"/>
  <c r="W24" i="5"/>
  <c r="V24" i="5"/>
  <c r="H24" i="5"/>
  <c r="F24" i="5"/>
  <c r="X24" i="5" s="1"/>
  <c r="C24" i="5"/>
  <c r="B24" i="5"/>
  <c r="V23" i="5"/>
  <c r="F23" i="5"/>
  <c r="X23" i="5" s="1"/>
  <c r="C23" i="5"/>
  <c r="B23" i="5"/>
  <c r="W22" i="5"/>
  <c r="V22" i="5"/>
  <c r="Y22" i="5"/>
  <c r="X22" i="5"/>
  <c r="C22" i="5"/>
  <c r="B22" i="5"/>
  <c r="W21" i="5"/>
  <c r="V21" i="5"/>
  <c r="H21" i="5"/>
  <c r="F21" i="5"/>
  <c r="X21" i="5" s="1"/>
  <c r="C21" i="5"/>
  <c r="B21" i="5"/>
  <c r="W20" i="5"/>
  <c r="V20" i="5"/>
  <c r="Y20" i="5"/>
  <c r="X20" i="5"/>
  <c r="C20" i="5"/>
  <c r="B20" i="5"/>
  <c r="W19" i="5"/>
  <c r="V19" i="5"/>
  <c r="H19" i="5"/>
  <c r="F19" i="5"/>
  <c r="X19" i="5" s="1"/>
  <c r="C19" i="5"/>
  <c r="B19" i="5"/>
  <c r="W18" i="5"/>
  <c r="V18" i="5"/>
  <c r="H18" i="5"/>
  <c r="Y18" i="5" s="1"/>
  <c r="F18" i="5"/>
  <c r="C18" i="5"/>
  <c r="B18" i="5"/>
  <c r="V17" i="5"/>
  <c r="F17" i="5"/>
  <c r="X17" i="5" s="1"/>
  <c r="C17" i="5"/>
  <c r="B17" i="5"/>
  <c r="W16" i="5"/>
  <c r="V16" i="5"/>
  <c r="H16" i="5"/>
  <c r="F16" i="5"/>
  <c r="X16" i="5" s="1"/>
  <c r="C16" i="5"/>
  <c r="B16" i="5"/>
  <c r="W15" i="5"/>
  <c r="V15" i="5"/>
  <c r="H15" i="5"/>
  <c r="Y15" i="5" s="1"/>
  <c r="F15" i="5"/>
  <c r="C15" i="5"/>
  <c r="B15" i="5"/>
  <c r="V14" i="5"/>
  <c r="F14" i="5"/>
  <c r="X14" i="5" s="1"/>
  <c r="C14" i="5"/>
  <c r="B14" i="5"/>
  <c r="V13" i="5"/>
  <c r="F13" i="5"/>
  <c r="X13" i="5" s="1"/>
  <c r="C13" i="5"/>
  <c r="B13" i="5"/>
  <c r="U40" i="4"/>
  <c r="T40" i="4"/>
  <c r="C40" i="4"/>
  <c r="B40" i="4"/>
  <c r="U39" i="4"/>
  <c r="T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W32" i="4"/>
  <c r="V32" i="4"/>
  <c r="H32" i="4"/>
  <c r="Y32" i="4" s="1"/>
  <c r="F32" i="4"/>
  <c r="C32" i="4"/>
  <c r="B32" i="4"/>
  <c r="V31" i="4"/>
  <c r="F31" i="4"/>
  <c r="X31" i="4" s="1"/>
  <c r="C31" i="4"/>
  <c r="B31" i="4"/>
  <c r="V30" i="4"/>
  <c r="F30" i="4"/>
  <c r="X30" i="4" s="1"/>
  <c r="C30" i="4"/>
  <c r="B30" i="4"/>
  <c r="W29" i="4"/>
  <c r="V29" i="4"/>
  <c r="F29" i="4"/>
  <c r="X29" i="4" s="1"/>
  <c r="C29" i="4"/>
  <c r="B29" i="4"/>
  <c r="W28" i="4"/>
  <c r="V28" i="4"/>
  <c r="H28" i="4"/>
  <c r="Y28" i="4" s="1"/>
  <c r="F28" i="4"/>
  <c r="C28" i="4"/>
  <c r="B28" i="4"/>
  <c r="W27" i="4"/>
  <c r="V27" i="4"/>
  <c r="H27" i="4"/>
  <c r="F27" i="4"/>
  <c r="X27" i="4" s="1"/>
  <c r="C27" i="4"/>
  <c r="B27" i="4"/>
  <c r="W26" i="4"/>
  <c r="V26" i="4"/>
  <c r="H26" i="4"/>
  <c r="Y26" i="4" s="1"/>
  <c r="F26" i="4"/>
  <c r="C26" i="4"/>
  <c r="B26" i="4"/>
  <c r="V25" i="4"/>
  <c r="F25" i="4"/>
  <c r="X25" i="4" s="1"/>
  <c r="C25" i="4"/>
  <c r="B25" i="4"/>
  <c r="W24" i="4"/>
  <c r="V24" i="4"/>
  <c r="H24" i="4"/>
  <c r="F24" i="4"/>
  <c r="X24" i="4" s="1"/>
  <c r="C24" i="4"/>
  <c r="B24" i="4"/>
  <c r="V23" i="4"/>
  <c r="X23" i="4"/>
  <c r="C23" i="4"/>
  <c r="B23" i="4"/>
  <c r="W22" i="4"/>
  <c r="V22" i="4"/>
  <c r="H22" i="4"/>
  <c r="F22" i="4"/>
  <c r="C22" i="4"/>
  <c r="B22" i="4"/>
  <c r="W21" i="4"/>
  <c r="V21" i="4"/>
  <c r="H21" i="4"/>
  <c r="F21" i="4"/>
  <c r="X21" i="4" s="1"/>
  <c r="C21" i="4"/>
  <c r="B21" i="4"/>
  <c r="W20" i="4"/>
  <c r="V20" i="4"/>
  <c r="H20" i="4"/>
  <c r="Y20" i="4" s="1"/>
  <c r="F20" i="4"/>
  <c r="C20" i="4"/>
  <c r="B20" i="4"/>
  <c r="V19" i="4"/>
  <c r="X19" i="4"/>
  <c r="C19" i="4"/>
  <c r="B19" i="4"/>
  <c r="W18" i="4"/>
  <c r="V18" i="4"/>
  <c r="H18" i="4"/>
  <c r="F18" i="4"/>
  <c r="X18" i="4" s="1"/>
  <c r="C18" i="4"/>
  <c r="B18" i="4"/>
  <c r="V17" i="4"/>
  <c r="F17" i="4"/>
  <c r="X17" i="4" s="1"/>
  <c r="C17" i="4"/>
  <c r="B17" i="4"/>
  <c r="W16" i="4"/>
  <c r="V16" i="4"/>
  <c r="H16" i="4"/>
  <c r="Y16" i="4" s="1"/>
  <c r="F16" i="4"/>
  <c r="C16" i="4"/>
  <c r="B16" i="4"/>
  <c r="V15" i="4"/>
  <c r="F15" i="4"/>
  <c r="X15" i="4" s="1"/>
  <c r="C15" i="4"/>
  <c r="B15" i="4"/>
  <c r="W14" i="4"/>
  <c r="V14" i="4"/>
  <c r="H14" i="4"/>
  <c r="F14" i="4"/>
  <c r="X14" i="4" s="1"/>
  <c r="C14" i="4"/>
  <c r="B14" i="4"/>
  <c r="W13" i="4"/>
  <c r="V13" i="4"/>
  <c r="Y13" i="4"/>
  <c r="F13" i="4"/>
  <c r="X13" i="4" s="1"/>
  <c r="C13" i="4"/>
  <c r="B13" i="4"/>
  <c r="U40" i="20"/>
  <c r="T40" i="20"/>
  <c r="C40" i="20"/>
  <c r="B40" i="20"/>
  <c r="U39" i="20"/>
  <c r="T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W32" i="20"/>
  <c r="V32" i="20"/>
  <c r="H32" i="20"/>
  <c r="Y32" i="20" s="1"/>
  <c r="F32" i="20"/>
  <c r="C32" i="20"/>
  <c r="B32" i="20"/>
  <c r="V31" i="20"/>
  <c r="Y31" i="20"/>
  <c r="X31" i="20"/>
  <c r="C31" i="20"/>
  <c r="B31" i="20"/>
  <c r="V30" i="20"/>
  <c r="X30" i="20"/>
  <c r="C30" i="20"/>
  <c r="B30" i="20"/>
  <c r="W29" i="20"/>
  <c r="V29" i="20"/>
  <c r="Y29" i="20"/>
  <c r="X29" i="20"/>
  <c r="C29" i="20"/>
  <c r="B29" i="20"/>
  <c r="W28" i="20"/>
  <c r="V28" i="20"/>
  <c r="H28" i="20"/>
  <c r="F28" i="20"/>
  <c r="X28" i="20" s="1"/>
  <c r="C28" i="20"/>
  <c r="B28" i="20"/>
  <c r="V27" i="20"/>
  <c r="H27" i="20"/>
  <c r="F27" i="20"/>
  <c r="X27" i="20" s="1"/>
  <c r="C27" i="20"/>
  <c r="B27" i="20"/>
  <c r="V26" i="20"/>
  <c r="X26" i="20"/>
  <c r="C26" i="20"/>
  <c r="B26" i="20"/>
  <c r="W25" i="20"/>
  <c r="V25" i="20"/>
  <c r="H25" i="20"/>
  <c r="F25" i="20"/>
  <c r="X25" i="20" s="1"/>
  <c r="C25" i="20"/>
  <c r="B25" i="20"/>
  <c r="V24" i="20"/>
  <c r="H24" i="20"/>
  <c r="F24" i="20"/>
  <c r="X24" i="20" s="1"/>
  <c r="C24" i="20"/>
  <c r="B24" i="20"/>
  <c r="W23" i="20"/>
  <c r="V23" i="20"/>
  <c r="H23" i="20"/>
  <c r="F23" i="20"/>
  <c r="X23" i="20" s="1"/>
  <c r="C23" i="20"/>
  <c r="B23" i="20"/>
  <c r="V22" i="20"/>
  <c r="F22" i="20"/>
  <c r="C22" i="20"/>
  <c r="B22" i="20"/>
  <c r="V21" i="20"/>
  <c r="F21" i="20"/>
  <c r="X21" i="20" s="1"/>
  <c r="C21" i="20"/>
  <c r="B21" i="20"/>
  <c r="V20" i="20"/>
  <c r="X20" i="20"/>
  <c r="C20" i="20"/>
  <c r="B20" i="20"/>
  <c r="V19" i="20"/>
  <c r="H19" i="20"/>
  <c r="F19" i="20"/>
  <c r="X19" i="20" s="1"/>
  <c r="C19" i="20"/>
  <c r="B19" i="20"/>
  <c r="W18" i="20"/>
  <c r="V18" i="20"/>
  <c r="H18" i="20"/>
  <c r="F18" i="20"/>
  <c r="X18" i="20" s="1"/>
  <c r="C18" i="20"/>
  <c r="B18" i="20"/>
  <c r="V17" i="20"/>
  <c r="F17" i="20"/>
  <c r="X17" i="20" s="1"/>
  <c r="C17" i="20"/>
  <c r="B17" i="20"/>
  <c r="V16" i="20"/>
  <c r="H16" i="20"/>
  <c r="X16" i="20"/>
  <c r="C16" i="20"/>
  <c r="B16" i="20"/>
  <c r="W15" i="20"/>
  <c r="V15" i="20"/>
  <c r="H15" i="20"/>
  <c r="Y15" i="20" s="1"/>
  <c r="F15" i="20"/>
  <c r="C15" i="20"/>
  <c r="B15" i="20"/>
  <c r="W14" i="20"/>
  <c r="V14" i="20"/>
  <c r="H14" i="20"/>
  <c r="F14" i="20"/>
  <c r="X14" i="20" s="1"/>
  <c r="C14" i="20"/>
  <c r="B14" i="20"/>
  <c r="W13" i="20"/>
  <c r="V13" i="20"/>
  <c r="Y13" i="20"/>
  <c r="F13" i="20"/>
  <c r="X13" i="20" s="1"/>
  <c r="C13" i="20"/>
  <c r="B13" i="20"/>
  <c r="U42" i="1"/>
  <c r="T42" i="1"/>
  <c r="X26" i="12" l="1"/>
  <c r="W26" i="12"/>
  <c r="X25" i="22"/>
  <c r="W25" i="22"/>
  <c r="Y19" i="20"/>
  <c r="X16" i="6"/>
  <c r="X28" i="7"/>
  <c r="Y14" i="8"/>
  <c r="Y16" i="8"/>
  <c r="Y19" i="8"/>
  <c r="Y32" i="8"/>
  <c r="Y13" i="9"/>
  <c r="X28" i="11"/>
  <c r="W28" i="11"/>
  <c r="X24" i="12"/>
  <c r="W24" i="12"/>
  <c r="Y26" i="12"/>
  <c r="Y15" i="18"/>
  <c r="X23" i="18"/>
  <c r="W23" i="18"/>
  <c r="Y15" i="19"/>
  <c r="X21" i="19"/>
  <c r="W21" i="19"/>
  <c r="Y18" i="4"/>
  <c r="Y29" i="4"/>
  <c r="Y21" i="5"/>
  <c r="Y24" i="5"/>
  <c r="Y27" i="5"/>
  <c r="X15" i="20"/>
  <c r="Y18" i="20"/>
  <c r="W19" i="20"/>
  <c r="Y23" i="20"/>
  <c r="W24" i="20"/>
  <c r="Y25" i="20"/>
  <c r="W27" i="20"/>
  <c r="Y28" i="20"/>
  <c r="X32" i="20"/>
  <c r="X16" i="4"/>
  <c r="X20" i="4"/>
  <c r="X22" i="4"/>
  <c r="X26" i="4"/>
  <c r="X28" i="4"/>
  <c r="X32" i="4"/>
  <c r="X15" i="5"/>
  <c r="X18" i="5"/>
  <c r="X25" i="5"/>
  <c r="X28" i="5"/>
  <c r="Y30" i="5"/>
  <c r="W13" i="6"/>
  <c r="X15" i="6"/>
  <c r="X28" i="6"/>
  <c r="X30" i="6"/>
  <c r="X18" i="7"/>
  <c r="X26" i="7"/>
  <c r="W14" i="8"/>
  <c r="Y15" i="8"/>
  <c r="W16" i="8"/>
  <c r="Y18" i="8"/>
  <c r="W19" i="8"/>
  <c r="Y21" i="8"/>
  <c r="W22" i="8"/>
  <c r="W24" i="8"/>
  <c r="Y25" i="8"/>
  <c r="X28" i="8"/>
  <c r="X31" i="8"/>
  <c r="W32" i="8"/>
  <c r="W13" i="9"/>
  <c r="Y14" i="9"/>
  <c r="W15" i="9"/>
  <c r="Y16" i="9"/>
  <c r="X19" i="9"/>
  <c r="W23" i="9"/>
  <c r="Y25" i="9"/>
  <c r="W26" i="9"/>
  <c r="Y28" i="9"/>
  <c r="W29" i="9"/>
  <c r="Y32" i="9"/>
  <c r="Y13" i="10"/>
  <c r="H7" i="3"/>
  <c r="X18" i="10"/>
  <c r="X24" i="10"/>
  <c r="X26" i="10"/>
  <c r="X31" i="10"/>
  <c r="X15" i="11"/>
  <c r="X19" i="11"/>
  <c r="Y25" i="11"/>
  <c r="X19" i="12"/>
  <c r="W19" i="12"/>
  <c r="W20" i="12"/>
  <c r="Y21" i="12"/>
  <c r="X28" i="12"/>
  <c r="W28" i="12"/>
  <c r="X16" i="13"/>
  <c r="X20" i="13"/>
  <c r="X24" i="15"/>
  <c r="W20" i="16"/>
  <c r="W30" i="16"/>
  <c r="X30" i="16"/>
  <c r="X23" i="17"/>
  <c r="X18" i="18"/>
  <c r="W18" i="18"/>
  <c r="Y20" i="18"/>
  <c r="X17" i="19"/>
  <c r="W17" i="19"/>
  <c r="Y19" i="19"/>
  <c r="W26" i="19"/>
  <c r="X28" i="19"/>
  <c r="W28" i="19"/>
  <c r="Y30" i="19"/>
  <c r="X15" i="22"/>
  <c r="W15" i="22"/>
  <c r="X19" i="22"/>
  <c r="Y19" i="22"/>
  <c r="X28" i="22"/>
  <c r="W28" i="22"/>
  <c r="Y30" i="22"/>
  <c r="Y22" i="4"/>
  <c r="H16" i="3"/>
  <c r="X31" i="11"/>
  <c r="W31" i="11"/>
  <c r="X15" i="18"/>
  <c r="W15" i="18"/>
  <c r="X15" i="19"/>
  <c r="W15" i="19"/>
  <c r="Y24" i="20"/>
  <c r="Y27" i="20"/>
  <c r="Y31" i="5"/>
  <c r="X29" i="6"/>
  <c r="X19" i="7"/>
  <c r="Y22" i="8"/>
  <c r="Y24" i="8"/>
  <c r="Y15" i="9"/>
  <c r="Y23" i="9"/>
  <c r="Y26" i="9"/>
  <c r="Y29" i="9"/>
  <c r="X18" i="15"/>
  <c r="X18" i="17"/>
  <c r="X21" i="22"/>
  <c r="W21" i="22"/>
  <c r="Y25" i="22"/>
  <c r="X32" i="22"/>
  <c r="W32" i="22"/>
  <c r="Y14" i="20"/>
  <c r="H8" i="3"/>
  <c r="Y14" i="4"/>
  <c r="Y21" i="4"/>
  <c r="Y24" i="4"/>
  <c r="Y27" i="4"/>
  <c r="Y16" i="5"/>
  <c r="Y19" i="5"/>
  <c r="X19" i="6"/>
  <c r="X22" i="6"/>
  <c r="X25" i="6"/>
  <c r="X15" i="7"/>
  <c r="X23" i="7"/>
  <c r="X32" i="7"/>
  <c r="Y30" i="8"/>
  <c r="Y18" i="9"/>
  <c r="Y19" i="10"/>
  <c r="Y22" i="10"/>
  <c r="Y25" i="10"/>
  <c r="Y28" i="10"/>
  <c r="Y32" i="10"/>
  <c r="Y14" i="11"/>
  <c r="Y18" i="11"/>
  <c r="Y21" i="11"/>
  <c r="Y28" i="11"/>
  <c r="X21" i="12"/>
  <c r="W21" i="12"/>
  <c r="X28" i="15"/>
  <c r="X16" i="17"/>
  <c r="X26" i="17"/>
  <c r="X20" i="18"/>
  <c r="W20" i="18"/>
  <c r="Y23" i="18"/>
  <c r="X19" i="19"/>
  <c r="W19" i="19"/>
  <c r="Y21" i="19"/>
  <c r="X30" i="19"/>
  <c r="W30" i="19"/>
  <c r="Y21" i="22"/>
  <c r="X30" i="22"/>
  <c r="W30" i="22"/>
  <c r="Y32" i="22"/>
  <c r="Y30" i="11"/>
  <c r="Y32" i="11"/>
  <c r="Y18" i="12"/>
  <c r="Y20" i="12"/>
  <c r="Y27" i="12"/>
  <c r="X31" i="12"/>
  <c r="X14" i="13"/>
  <c r="X18" i="13"/>
  <c r="X14" i="14"/>
  <c r="X17" i="14"/>
  <c r="X19" i="14"/>
  <c r="X21" i="14"/>
  <c r="X24" i="14"/>
  <c r="X29" i="14"/>
  <c r="Y32" i="14"/>
  <c r="X17" i="15"/>
  <c r="X19" i="15"/>
  <c r="X23" i="15"/>
  <c r="X25" i="15"/>
  <c r="X28" i="16"/>
  <c r="X13" i="17"/>
  <c r="X17" i="17"/>
  <c r="X19" i="17"/>
  <c r="X21" i="17"/>
  <c r="X24" i="17"/>
  <c r="Y17" i="18"/>
  <c r="Y19" i="18"/>
  <c r="Y21" i="18"/>
  <c r="Y24" i="18"/>
  <c r="X30" i="18"/>
  <c r="Y14" i="19"/>
  <c r="Y16" i="19"/>
  <c r="Y18" i="19"/>
  <c r="Y22" i="19"/>
  <c r="Y29" i="19"/>
  <c r="Y14" i="21"/>
  <c r="X18" i="21"/>
  <c r="X21" i="21"/>
  <c r="X24" i="21"/>
  <c r="X26" i="21"/>
  <c r="X29" i="21"/>
  <c r="Y32" i="21"/>
  <c r="Y13" i="22"/>
  <c r="X18" i="22"/>
  <c r="Y20" i="22"/>
  <c r="Y24" i="22"/>
  <c r="Y26" i="22"/>
  <c r="Y29" i="22"/>
  <c r="Y31" i="22"/>
  <c r="X25" i="13"/>
  <c r="X28" i="13"/>
  <c r="X32" i="13"/>
  <c r="Y13" i="14"/>
  <c r="Y16" i="14"/>
  <c r="Y18" i="14"/>
  <c r="Y20" i="14"/>
  <c r="Y22" i="14"/>
  <c r="Y28" i="14"/>
  <c r="X14" i="16"/>
  <c r="X16" i="16"/>
  <c r="X18" i="16"/>
  <c r="X22" i="16"/>
  <c r="X24" i="16"/>
  <c r="Y28" i="18"/>
  <c r="Y26" i="19"/>
  <c r="Y16" i="21"/>
  <c r="Y19" i="21"/>
  <c r="Y25" i="21"/>
  <c r="Y28" i="21"/>
  <c r="Y16" i="22"/>
  <c r="W16" i="22"/>
  <c r="W27" i="22"/>
  <c r="Y27" i="22"/>
  <c r="W19" i="22"/>
  <c r="W23" i="22"/>
  <c r="Y23" i="22"/>
  <c r="Y22" i="22"/>
  <c r="W22" i="22"/>
  <c r="W17" i="22"/>
  <c r="Y14" i="22"/>
  <c r="W14" i="22"/>
  <c r="W13" i="22"/>
  <c r="Y31" i="21"/>
  <c r="W31" i="21"/>
  <c r="W30" i="21"/>
  <c r="Y30" i="21"/>
  <c r="Y27" i="21"/>
  <c r="W27" i="21"/>
  <c r="Y23" i="21"/>
  <c r="W23" i="21"/>
  <c r="Y22" i="21"/>
  <c r="W20" i="21"/>
  <c r="Y20" i="21"/>
  <c r="Y17" i="21"/>
  <c r="W17" i="21"/>
  <c r="W14" i="21"/>
  <c r="Y13" i="21"/>
  <c r="W13" i="21"/>
  <c r="Y32" i="19"/>
  <c r="W32" i="19"/>
  <c r="W31" i="19"/>
  <c r="Y31" i="19"/>
  <c r="W27" i="19"/>
  <c r="W23" i="19"/>
  <c r="W13" i="19"/>
  <c r="X31" i="18"/>
  <c r="W32" i="18"/>
  <c r="Y32" i="18"/>
  <c r="Y29" i="18"/>
  <c r="W29" i="18"/>
  <c r="Y27" i="18"/>
  <c r="W27" i="18"/>
  <c r="W26" i="18"/>
  <c r="Y26" i="18"/>
  <c r="Y25" i="18"/>
  <c r="W25" i="18"/>
  <c r="W22" i="18"/>
  <c r="Y22" i="18"/>
  <c r="W16" i="18"/>
  <c r="Y16" i="18"/>
  <c r="Y13" i="18"/>
  <c r="W13" i="18"/>
  <c r="X25" i="17"/>
  <c r="X30" i="17"/>
  <c r="X15" i="17"/>
  <c r="X14" i="17"/>
  <c r="X29" i="17"/>
  <c r="X22" i="17"/>
  <c r="X31" i="16"/>
  <c r="X29" i="16"/>
  <c r="X27" i="16"/>
  <c r="X25" i="16"/>
  <c r="X32" i="15"/>
  <c r="X31" i="15"/>
  <c r="X30" i="15"/>
  <c r="X29" i="15"/>
  <c r="X27" i="15"/>
  <c r="X26" i="15"/>
  <c r="X22" i="15"/>
  <c r="X20" i="15"/>
  <c r="X14" i="15"/>
  <c r="X13" i="15"/>
  <c r="Y31" i="14"/>
  <c r="W31" i="14"/>
  <c r="W30" i="14"/>
  <c r="Y30" i="14"/>
  <c r="Y27" i="14"/>
  <c r="W27" i="14"/>
  <c r="W26" i="14"/>
  <c r="Y26" i="14"/>
  <c r="Y25" i="14"/>
  <c r="W25" i="14"/>
  <c r="W24" i="14"/>
  <c r="Y24" i="14"/>
  <c r="Y23" i="14"/>
  <c r="W23" i="14"/>
  <c r="Y15" i="14"/>
  <c r="W15" i="14"/>
  <c r="W14" i="14"/>
  <c r="Y14" i="14"/>
  <c r="X27" i="13"/>
  <c r="X17" i="13"/>
  <c r="X15" i="13"/>
  <c r="X13" i="13"/>
  <c r="X32" i="12"/>
  <c r="Y24" i="12"/>
  <c r="H18" i="3"/>
  <c r="Y15" i="12"/>
  <c r="H9" i="3"/>
  <c r="Y23" i="12"/>
  <c r="H17" i="3"/>
  <c r="Y25" i="12"/>
  <c r="H19" i="3"/>
  <c r="X30" i="12"/>
  <c r="W30" i="12"/>
  <c r="Y30" i="12"/>
  <c r="Y29" i="12"/>
  <c r="W29" i="12"/>
  <c r="W22" i="12"/>
  <c r="Y22" i="12"/>
  <c r="Y17" i="12"/>
  <c r="W17" i="12"/>
  <c r="Y16" i="12"/>
  <c r="W14" i="12"/>
  <c r="Y14" i="12"/>
  <c r="Y13" i="12"/>
  <c r="W13" i="12"/>
  <c r="W29" i="11"/>
  <c r="Y29" i="11"/>
  <c r="W27" i="11"/>
  <c r="Y26" i="11"/>
  <c r="W26" i="11"/>
  <c r="W23" i="11"/>
  <c r="Y22" i="11"/>
  <c r="W22" i="11"/>
  <c r="W21" i="11"/>
  <c r="Y20" i="11"/>
  <c r="W20" i="11"/>
  <c r="W17" i="11"/>
  <c r="Y17" i="11"/>
  <c r="Y16" i="11"/>
  <c r="W16" i="11"/>
  <c r="W13" i="11"/>
  <c r="Y13" i="11"/>
  <c r="Y27" i="10"/>
  <c r="W27" i="10"/>
  <c r="Y23" i="10"/>
  <c r="W23" i="10"/>
  <c r="Y21" i="10"/>
  <c r="W21" i="10"/>
  <c r="Y17" i="10"/>
  <c r="W17" i="10"/>
  <c r="W16" i="10"/>
  <c r="W14" i="10"/>
  <c r="Y14" i="10"/>
  <c r="W31" i="9"/>
  <c r="Y31" i="9"/>
  <c r="Y30" i="9"/>
  <c r="W30" i="9"/>
  <c r="W27" i="9"/>
  <c r="Y27" i="9"/>
  <c r="Y24" i="9"/>
  <c r="W24" i="9"/>
  <c r="W21" i="9"/>
  <c r="Y21" i="9"/>
  <c r="Y20" i="9"/>
  <c r="W20" i="9"/>
  <c r="W17" i="9"/>
  <c r="Y17" i="9"/>
  <c r="Y31" i="8"/>
  <c r="W31" i="8"/>
  <c r="Y29" i="8"/>
  <c r="W29" i="8"/>
  <c r="W26" i="8"/>
  <c r="Y26" i="8"/>
  <c r="W20" i="8"/>
  <c r="Y20" i="8"/>
  <c r="Y17" i="8"/>
  <c r="W17" i="8"/>
  <c r="Y13" i="8"/>
  <c r="W13" i="8"/>
  <c r="X31" i="7"/>
  <c r="X30" i="7"/>
  <c r="X27" i="7"/>
  <c r="X25" i="7"/>
  <c r="X22" i="7"/>
  <c r="X20" i="7"/>
  <c r="X17" i="7"/>
  <c r="X14" i="7"/>
  <c r="X13" i="7"/>
  <c r="X32" i="6"/>
  <c r="X31" i="6"/>
  <c r="X27" i="6"/>
  <c r="X23" i="6"/>
  <c r="X20" i="6"/>
  <c r="X17" i="6"/>
  <c r="X14" i="6"/>
  <c r="Y32" i="5"/>
  <c r="W32" i="5"/>
  <c r="W31" i="5"/>
  <c r="W29" i="5"/>
  <c r="Y26" i="5"/>
  <c r="W26" i="5"/>
  <c r="W23" i="5"/>
  <c r="Y23" i="5"/>
  <c r="W17" i="5"/>
  <c r="Y17" i="5"/>
  <c r="Y14" i="5"/>
  <c r="W14" i="5"/>
  <c r="W13" i="5"/>
  <c r="Y13" i="5"/>
  <c r="Y25" i="4"/>
  <c r="W25" i="4"/>
  <c r="Y31" i="4"/>
  <c r="W31" i="4"/>
  <c r="W30" i="4"/>
  <c r="Y30" i="4"/>
  <c r="W23" i="4"/>
  <c r="Y23" i="4"/>
  <c r="Y15" i="4"/>
  <c r="W15" i="4"/>
  <c r="Y19" i="4"/>
  <c r="W19" i="4"/>
  <c r="Y17" i="4"/>
  <c r="W17" i="4"/>
  <c r="W31" i="20"/>
  <c r="W26" i="20"/>
  <c r="Y26" i="20"/>
  <c r="Y30" i="20"/>
  <c r="W30" i="20"/>
  <c r="Y22" i="20"/>
  <c r="W22" i="20"/>
  <c r="W21" i="20"/>
  <c r="Y21" i="20"/>
  <c r="Y20" i="20"/>
  <c r="W20" i="20"/>
  <c r="W17" i="20"/>
  <c r="Y17" i="20"/>
  <c r="Y16" i="20"/>
  <c r="W16" i="20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8" i="1"/>
  <c r="T39" i="1"/>
  <c r="T40" i="1"/>
  <c r="T41" i="1"/>
  <c r="T43" i="1"/>
  <c r="U38" i="1"/>
  <c r="U39" i="1"/>
  <c r="U40" i="1"/>
  <c r="U41" i="1"/>
  <c r="U43" i="1"/>
  <c r="F14" i="1" l="1"/>
  <c r="F8" i="3" s="1"/>
  <c r="F26" i="3"/>
  <c r="F31" i="1"/>
  <c r="F25" i="3" s="1"/>
  <c r="F30" i="1"/>
  <c r="F24" i="3" s="1"/>
  <c r="F29" i="1"/>
  <c r="F23" i="3" s="1"/>
  <c r="F28" i="1"/>
  <c r="F22" i="3" s="1"/>
  <c r="F27" i="1"/>
  <c r="F21" i="3" s="1"/>
  <c r="F26" i="1"/>
  <c r="F20" i="3" s="1"/>
  <c r="F25" i="1"/>
  <c r="F19" i="3" s="1"/>
  <c r="F24" i="1"/>
  <c r="F18" i="3" s="1"/>
  <c r="F23" i="1"/>
  <c r="F17" i="3" s="1"/>
  <c r="F16" i="3"/>
  <c r="Y16" i="3" s="1"/>
  <c r="F21" i="1"/>
  <c r="F15" i="3" s="1"/>
  <c r="F20" i="1"/>
  <c r="F14" i="3" s="1"/>
  <c r="F19" i="1"/>
  <c r="F13" i="3" s="1"/>
  <c r="F18" i="1"/>
  <c r="F12" i="3" s="1"/>
  <c r="F17" i="1"/>
  <c r="F11" i="3" s="1"/>
  <c r="F16" i="1"/>
  <c r="F10" i="3" s="1"/>
  <c r="F9" i="3"/>
  <c r="F7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E28" i="3"/>
  <c r="B43" i="1"/>
  <c r="B41" i="1"/>
  <c r="B40" i="1"/>
  <c r="B39" i="1"/>
  <c r="B38" i="1"/>
  <c r="B28" i="1"/>
  <c r="B25" i="1"/>
  <c r="B24" i="1"/>
  <c r="B21" i="1"/>
  <c r="B20" i="1"/>
  <c r="B19" i="1"/>
  <c r="B17" i="1"/>
  <c r="B13" i="1"/>
  <c r="C39" i="1"/>
  <c r="C40" i="1"/>
  <c r="C41" i="1"/>
  <c r="C4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X13" i="1"/>
  <c r="V13" i="1"/>
  <c r="V7" i="3" s="1"/>
  <c r="W13" i="1"/>
  <c r="X14" i="1"/>
  <c r="V14" i="1"/>
  <c r="V8" i="3" s="1"/>
  <c r="X15" i="1"/>
  <c r="V15" i="1"/>
  <c r="V9" i="3" s="1"/>
  <c r="H16" i="1"/>
  <c r="H10" i="3" s="1"/>
  <c r="V16" i="1"/>
  <c r="V10" i="3" s="1"/>
  <c r="H17" i="1"/>
  <c r="H11" i="3" s="1"/>
  <c r="V17" i="1"/>
  <c r="V11" i="3" s="1"/>
  <c r="H18" i="1"/>
  <c r="H12" i="3" s="1"/>
  <c r="V18" i="1"/>
  <c r="V12" i="3" s="1"/>
  <c r="H19" i="1"/>
  <c r="H13" i="3" s="1"/>
  <c r="V19" i="1"/>
  <c r="V13" i="3" s="1"/>
  <c r="H20" i="1"/>
  <c r="H14" i="3" s="1"/>
  <c r="V20" i="1"/>
  <c r="V14" i="3" s="1"/>
  <c r="H21" i="1"/>
  <c r="H15" i="3" s="1"/>
  <c r="V21" i="1"/>
  <c r="V15" i="3" s="1"/>
  <c r="V22" i="1"/>
  <c r="V16" i="3" s="1"/>
  <c r="V23" i="1"/>
  <c r="V17" i="3" s="1"/>
  <c r="X24" i="1"/>
  <c r="V24" i="1"/>
  <c r="V18" i="3" s="1"/>
  <c r="V25" i="1"/>
  <c r="V19" i="3" s="1"/>
  <c r="H26" i="1"/>
  <c r="H20" i="3" s="1"/>
  <c r="V26" i="1"/>
  <c r="V20" i="3" s="1"/>
  <c r="H27" i="1"/>
  <c r="H21" i="3" s="1"/>
  <c r="V27" i="1"/>
  <c r="V21" i="3" s="1"/>
  <c r="H28" i="1"/>
  <c r="H22" i="3" s="1"/>
  <c r="V28" i="1"/>
  <c r="V22" i="3" s="1"/>
  <c r="H29" i="1"/>
  <c r="H23" i="3" s="1"/>
  <c r="V29" i="1"/>
  <c r="V23" i="3" s="1"/>
  <c r="H30" i="1"/>
  <c r="H24" i="3" s="1"/>
  <c r="V30" i="1"/>
  <c r="V24" i="3" s="1"/>
  <c r="H31" i="1"/>
  <c r="H25" i="3" s="1"/>
  <c r="V31" i="1"/>
  <c r="V25" i="3" s="1"/>
  <c r="H26" i="3"/>
  <c r="V26" i="3"/>
  <c r="X18" i="1"/>
  <c r="X26" i="1"/>
  <c r="W31" i="1"/>
  <c r="W29" i="1"/>
  <c r="W19" i="1"/>
  <c r="Y18" i="1"/>
  <c r="W30" i="1"/>
  <c r="W20" i="1"/>
  <c r="W15" i="1"/>
  <c r="W18" i="1"/>
  <c r="Y16" i="1"/>
  <c r="W16" i="1"/>
  <c r="Y13" i="1"/>
  <c r="W26" i="1"/>
  <c r="Y24" i="1"/>
  <c r="Y14" i="1"/>
  <c r="W22" i="1"/>
  <c r="W14" i="1"/>
  <c r="Y29" i="1"/>
  <c r="Y25" i="1"/>
  <c r="Y23" i="1"/>
  <c r="Y15" i="1"/>
  <c r="B15" i="1"/>
  <c r="B29" i="1"/>
  <c r="B31" i="1"/>
  <c r="B16" i="1"/>
  <c r="B18" i="1"/>
  <c r="B30" i="1"/>
  <c r="B22" i="1"/>
  <c r="B26" i="1"/>
  <c r="B27" i="1"/>
  <c r="B14" i="1"/>
  <c r="B23" i="1"/>
  <c r="Y17" i="1" l="1"/>
  <c r="Y19" i="1"/>
  <c r="Y31" i="1"/>
  <c r="Y20" i="1"/>
  <c r="W27" i="1"/>
  <c r="W23" i="1"/>
  <c r="W28" i="1"/>
  <c r="X27" i="1"/>
  <c r="X23" i="1"/>
  <c r="Y27" i="1"/>
  <c r="X20" i="1"/>
  <c r="X31" i="1"/>
  <c r="X16" i="1"/>
  <c r="Y30" i="1"/>
  <c r="Y26" i="1"/>
  <c r="X29" i="1"/>
  <c r="X21" i="1"/>
  <c r="X30" i="1"/>
  <c r="Y21" i="1"/>
  <c r="Y28" i="1"/>
  <c r="W17" i="1"/>
  <c r="W25" i="1"/>
  <c r="W21" i="1"/>
  <c r="X17" i="1"/>
  <c r="X25" i="1"/>
  <c r="X28" i="1"/>
  <c r="X19" i="1"/>
  <c r="W24" i="1"/>
  <c r="Y22" i="1"/>
  <c r="X22" i="1"/>
  <c r="X9" i="3"/>
  <c r="Y13" i="3"/>
  <c r="Y24" i="3"/>
  <c r="Y25" i="3"/>
  <c r="S32" i="3"/>
  <c r="T34" i="3"/>
  <c r="Y7" i="3"/>
  <c r="W10" i="3"/>
  <c r="X16" i="3"/>
  <c r="X18" i="3"/>
  <c r="W20" i="3"/>
  <c r="F37" i="3"/>
  <c r="J37" i="3"/>
  <c r="N37" i="3"/>
  <c r="R37" i="3"/>
  <c r="G37" i="3"/>
  <c r="O37" i="3"/>
  <c r="S33" i="3"/>
  <c r="L37" i="3"/>
  <c r="P37" i="3"/>
  <c r="I37" i="3"/>
  <c r="F3" i="3"/>
  <c r="N3" i="3" s="1"/>
  <c r="X11" i="3"/>
  <c r="W18" i="3"/>
  <c r="T33" i="3"/>
  <c r="Y11" i="3"/>
  <c r="Y21" i="3"/>
  <c r="Y19" i="3"/>
  <c r="X23" i="3"/>
  <c r="X14" i="3"/>
  <c r="Y26" i="3"/>
  <c r="X19" i="3"/>
  <c r="X26" i="3"/>
  <c r="H28" i="3"/>
  <c r="X17" i="3"/>
  <c r="Y18" i="3"/>
  <c r="Y9" i="3"/>
  <c r="W9" i="3"/>
  <c r="X21" i="3"/>
  <c r="Y10" i="3"/>
  <c r="T32" i="3"/>
  <c r="X15" i="3"/>
  <c r="W11" i="3"/>
  <c r="X8" i="3"/>
  <c r="X13" i="3"/>
  <c r="X24" i="3"/>
  <c r="Y20" i="3"/>
  <c r="W8" i="3"/>
  <c r="X10" i="3"/>
  <c r="Y17" i="3"/>
  <c r="X7" i="3"/>
  <c r="S34" i="3"/>
  <c r="W7" i="3"/>
  <c r="W13" i="3"/>
  <c r="W15" i="3"/>
  <c r="W16" i="3"/>
  <c r="W17" i="3"/>
  <c r="W19" i="3"/>
  <c r="X20" i="3"/>
  <c r="W23" i="3"/>
  <c r="X25" i="3"/>
  <c r="W26" i="3"/>
  <c r="T31" i="3"/>
  <c r="K37" i="3"/>
  <c r="H37" i="3"/>
  <c r="M37" i="3"/>
  <c r="Q37" i="3"/>
  <c r="F28" i="3"/>
  <c r="Y23" i="3"/>
  <c r="W24" i="3"/>
  <c r="W14" i="3"/>
  <c r="W21" i="3"/>
  <c r="Y14" i="3"/>
  <c r="W25" i="3"/>
  <c r="S31" i="3"/>
  <c r="E37" i="3"/>
  <c r="Y15" i="3"/>
  <c r="Y8" i="3"/>
  <c r="Y28" i="3" l="1"/>
  <c r="P3" i="3"/>
  <c r="M3" i="3"/>
  <c r="J3" i="3"/>
  <c r="S37" i="3"/>
  <c r="X28" i="3"/>
  <c r="W28" i="3"/>
  <c r="O3" i="3"/>
  <c r="V28" i="3"/>
  <c r="T37" i="3"/>
</calcChain>
</file>

<file path=xl/sharedStrings.xml><?xml version="1.0" encoding="utf-8"?>
<sst xmlns="http://schemas.openxmlformats.org/spreadsheetml/2006/main" count="3731" uniqueCount="230">
  <si>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</si>
  <si>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</si>
  <si>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</si>
  <si>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</si>
  <si>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</si>
  <si>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</si>
  <si>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</si>
  <si>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</si>
  <si>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</si>
  <si>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</si>
  <si>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</si>
  <si>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</si>
  <si>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</si>
  <si>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</si>
  <si>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</si>
  <si>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</si>
  <si>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</si>
  <si>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</si>
  <si>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</si>
  <si>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</si>
  <si>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</si>
  <si>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</si>
  <si>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</si>
  <si>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</si>
  <si>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</si>
  <si>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</si>
  <si>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</si>
  <si>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</si>
  <si>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</si>
  <si>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</si>
  <si>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</si>
  <si>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</si>
  <si>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</si>
  <si>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</si>
  <si>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</si>
  <si>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</si>
  <si>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</si>
  <si>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</si>
  <si>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</si>
  <si>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</si>
  <si>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</si>
  <si>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</si>
  <si>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</si>
  <si>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</si>
  <si>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</si>
  <si>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</si>
  <si>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</si>
  <si>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</si>
  <si>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</si>
  <si>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</si>
  <si>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</si>
  <si>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</si>
  <si>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</si>
  <si>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</si>
  <si>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</si>
  <si>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</si>
  <si>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</si>
  <si>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</si>
  <si>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</si>
  <si>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</si>
  <si>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</si>
  <si>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</si>
  <si>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</si>
  <si>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</si>
  <si>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</si>
  <si>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</si>
  <si>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</si>
  <si>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</si>
  <si>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</si>
  <si>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</si>
  <si>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</si>
  <si>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</si>
  <si>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</si>
  <si>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</si>
  <si>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</si>
  <si>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</si>
  <si>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</si>
  <si>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</si>
  <si>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</si>
  <si>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</si>
  <si>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</si>
  <si>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</si>
  <si>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</si>
  <si>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</si>
  <si>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</si>
  <si>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</si>
  <si>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</si>
  <si>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</si>
  <si>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</si>
  <si>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</si>
  <si>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</si>
  <si>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</si>
  <si>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</si>
  <si>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</si>
  <si>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</si>
  <si>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</si>
  <si>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</si>
  <si>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</si>
  <si>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</si>
  <si>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</si>
  <si>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</si>
  <si>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</si>
  <si>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</si>
  <si>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</si>
  <si>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</si>
  <si>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</si>
  <si>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</si>
  <si>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</si>
  <si>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</si>
  <si>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</si>
  <si>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</si>
  <si>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</si>
  <si>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</si>
  <si>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</si>
  <si>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</si>
  <si>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</si>
  <si>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</si>
  <si>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</si>
  <si>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</si>
  <si>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Andrew Baker</t>
  </si>
  <si>
    <t>Shawn Daw</t>
  </si>
  <si>
    <t>Jason Kellington</t>
  </si>
  <si>
    <t>Sean Cook</t>
  </si>
  <si>
    <t>Adam Corbett</t>
  </si>
  <si>
    <t>Corey Campbell</t>
  </si>
  <si>
    <t>Brian McArter</t>
  </si>
  <si>
    <t>Ty Sebastian</t>
  </si>
  <si>
    <t>Steve Scholl</t>
  </si>
  <si>
    <t>Gene Johnston</t>
  </si>
  <si>
    <t>Dennis Dewar</t>
  </si>
  <si>
    <t>John Groves</t>
  </si>
  <si>
    <t>Jamie Hickling</t>
  </si>
  <si>
    <t>Scott McTavish</t>
  </si>
  <si>
    <t>Steve Crawford</t>
  </si>
  <si>
    <t>Chris Corbett</t>
  </si>
  <si>
    <t>Ben Newell</t>
  </si>
  <si>
    <t xml:space="preserve">Trent Michie </t>
  </si>
  <si>
    <t>Lane Sebastian</t>
  </si>
  <si>
    <t>Dave Smith</t>
  </si>
  <si>
    <t>Ted Jacklin</t>
  </si>
  <si>
    <t>Ryan Baker</t>
  </si>
  <si>
    <t>Tyler Vandermeer</t>
  </si>
  <si>
    <t>May 28th</t>
  </si>
  <si>
    <t>Wroxeter</t>
  </si>
  <si>
    <t>Brussels</t>
  </si>
  <si>
    <t>7-6</t>
  </si>
  <si>
    <t>Seabass</t>
  </si>
  <si>
    <t>0-1</t>
  </si>
  <si>
    <t>June 7th 2017</t>
  </si>
  <si>
    <t>Wellesley</t>
  </si>
  <si>
    <t>20-3</t>
  </si>
  <si>
    <t>1-1</t>
  </si>
  <si>
    <t>June 10/17</t>
  </si>
  <si>
    <t>Goderich</t>
  </si>
  <si>
    <t>8-1</t>
  </si>
  <si>
    <t>06/23/2017</t>
  </si>
  <si>
    <t>2-1</t>
  </si>
  <si>
    <t>June 14/2017</t>
  </si>
  <si>
    <t>Fulleraton</t>
  </si>
  <si>
    <t>12-10</t>
  </si>
  <si>
    <t>3-1</t>
  </si>
  <si>
    <t>June 21/17</t>
  </si>
  <si>
    <t>Wingham</t>
  </si>
  <si>
    <t>2-0</t>
  </si>
  <si>
    <t>4-1</t>
  </si>
  <si>
    <t>June 25th/2017</t>
  </si>
  <si>
    <t>7-2</t>
  </si>
  <si>
    <t>07/17/2017</t>
  </si>
  <si>
    <t>4-2</t>
  </si>
  <si>
    <t>July 4/2017</t>
  </si>
  <si>
    <t>Monkton</t>
  </si>
  <si>
    <t>9-0</t>
  </si>
  <si>
    <t>5-2</t>
  </si>
  <si>
    <t>July 5/2017</t>
  </si>
  <si>
    <t>Milverton</t>
  </si>
  <si>
    <t>11-1</t>
  </si>
  <si>
    <t>6-2</t>
  </si>
  <si>
    <t>July 11 2017</t>
  </si>
  <si>
    <t>Walton</t>
  </si>
  <si>
    <t>13-10</t>
  </si>
  <si>
    <t>July 19/ 17</t>
  </si>
  <si>
    <t>Tavistock</t>
  </si>
  <si>
    <t>Aug. 20/17</t>
  </si>
  <si>
    <t>9-4</t>
  </si>
  <si>
    <t>8-3</t>
  </si>
  <si>
    <t>July 23 17</t>
  </si>
  <si>
    <t>Aug 20/17</t>
  </si>
  <si>
    <t>Mitchell</t>
  </si>
  <si>
    <t>5-1</t>
  </si>
  <si>
    <t>8-2</t>
  </si>
  <si>
    <t>July 14/17</t>
  </si>
  <si>
    <t>Sebringville</t>
  </si>
  <si>
    <t>Aug.20/17</t>
  </si>
  <si>
    <t>9-3</t>
  </si>
  <si>
    <t>Aug.3/17</t>
  </si>
  <si>
    <t>11-4</t>
  </si>
  <si>
    <t>Aug.9/17</t>
  </si>
  <si>
    <t>10-3</t>
  </si>
  <si>
    <t>10-4</t>
  </si>
  <si>
    <t>Aug.11/17</t>
  </si>
  <si>
    <t>Aug.15/17</t>
  </si>
  <si>
    <t>13-12</t>
  </si>
  <si>
    <t>11-5</t>
  </si>
  <si>
    <t>Aug.16/17</t>
  </si>
  <si>
    <t>9-7</t>
  </si>
  <si>
    <t>12-5</t>
  </si>
  <si>
    <t>13-5</t>
  </si>
  <si>
    <t xml:space="preserve">Brussels </t>
  </si>
  <si>
    <t>Aug 22 2017</t>
  </si>
  <si>
    <t>9-2</t>
  </si>
  <si>
    <t>Aug 23 2017</t>
  </si>
  <si>
    <t>Belmore</t>
  </si>
  <si>
    <t>14-5</t>
  </si>
  <si>
    <t>Aug. 30 2017</t>
  </si>
  <si>
    <t>5-4</t>
  </si>
  <si>
    <t>11/09/2017</t>
  </si>
  <si>
    <t>15-5</t>
  </si>
  <si>
    <t>Aug.31/2017</t>
  </si>
  <si>
    <t>6-5</t>
  </si>
  <si>
    <t>16-5</t>
  </si>
  <si>
    <t>Sept.6/2017</t>
  </si>
  <si>
    <t>8-0</t>
  </si>
  <si>
    <t>17-5</t>
  </si>
  <si>
    <t>Sept.8/2017</t>
  </si>
  <si>
    <t>11/9/20147</t>
  </si>
  <si>
    <t>18-5</t>
  </si>
  <si>
    <t>Sept.10/2017</t>
  </si>
  <si>
    <t>12-2</t>
  </si>
  <si>
    <t>19-5</t>
  </si>
  <si>
    <t>Brussels Tigers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</si>
</sst>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15" fontId="3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="85" zoomScaleNormal="85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108" t="s">
        <v>229</v>
      </c>
      <c r="C2" s="87"/>
      <c r="E2" s="20"/>
      <c r="F2" s="20" t="s">
        <v>80</v>
      </c>
      <c r="G2" s="20" t="s">
        <v>34</v>
      </c>
      <c r="H2" s="20" t="s">
        <v>35</v>
      </c>
      <c r="I2" s="20" t="s">
        <v>92</v>
      </c>
      <c r="J2" s="20" t="s">
        <v>103</v>
      </c>
      <c r="K2" s="20" t="s">
        <v>90</v>
      </c>
      <c r="L2" s="20" t="s">
        <v>91</v>
      </c>
      <c r="M2" s="20" t="s">
        <v>93</v>
      </c>
      <c r="N2" s="20" t="s">
        <v>94</v>
      </c>
      <c r="O2" s="20" t="s">
        <v>77</v>
      </c>
      <c r="P2" s="20" t="s">
        <v>68</v>
      </c>
    </row>
    <row r="3" spans="1:31" ht="23.4" customHeight="1" x14ac:dyDescent="0.25">
      <c r="B3" s="88"/>
      <c r="C3" s="89"/>
      <c r="F3" s="32">
        <f>G3+H3+I3</f>
        <v>24</v>
      </c>
      <c r="G3" s="32">
        <f>+'Game 1'!C46+'Game 2'!C43+'Game 3'!C43+'Game 4'!C43+'Game 5'!C43+'Game 6'!C43+'Game 7'!C43+'Game 8'!C43+'Game 9'!C43+'Game 10'!C43+'Game 11'!C43+'Game 12'!C43+'Game 13'!C43+'Game 14'!C43+'Game 15'!C43+'Game 16'!C43+'Game 17'!C43+'Game 18'!C43+'Game 19'!C43+'Game 20'!C43+'Game 21'!C43+'Game 22'!C43+'Game 23'!C43+'Game 24'!C43</f>
        <v>19</v>
      </c>
      <c r="H3" s="32">
        <f>+'Game 1'!D46+'Game 2'!D43+'Game 3'!D43+'Game 4'!D43+'Game 5'!D43+'Game 6'!D43+'Game 7'!D43+'Game 8'!D43+'Game 9'!D43+'Game 10'!D43+'Game 11'!D43+'Game 12'!D43+'Game 13'!D43+'Game 14'!D43+'Game 15'!D43+'Game 16'!D43+'Game 17'!D43+'Game 18'!D43+'Game 19'!D43+'Game 20'!D43+'Game 21'!D43+'Game 22'!D43+'Game 23'!D43+'Game 24'!D43</f>
        <v>5</v>
      </c>
      <c r="I3" s="32">
        <f>+'Game 1'!E46+'Game 2'!E43+'Game 3'!E43+'Game 4'!E43+'Game 5'!E43+'Game 6'!E43+'Game 7'!E43+'Game 8'!E43+'Game 9'!E43+'Game 10'!E43+'Game 11'!E43+'Game 12'!E43+'Game 13'!E43+'Game 14'!E43+'Game 15'!E43+'Game 16'!E43+'Game 17'!E43+'Game 18'!E43+'Game 19'!E43+'Game 20'!E43+'Game 21'!E43+'Game 22'!E43+'Game 23'!E43+'Game 24'!E43</f>
        <v>0</v>
      </c>
      <c r="J3" s="33">
        <f>G3/F3</f>
        <v>0.79166666666666663</v>
      </c>
      <c r="K3" s="32">
        <f>+'Game 1'!G46+'Game 2'!G43+'Game 3'!G43+'Game 4'!G43+'Game 5'!G43+'Game 6'!G43+'Game 7'!G43+'Game 8'!G43+'Game 9'!G43+'Game 10'!G43+'Game 11'!G43+'Game 12'!G43+'Game 13'!G43+'Game 14'!G43+'Game 15'!G43+'Game 16'!G43+'Game 17'!G43+'Game 18'!G43+'Game 19'!G43+'Game 20'!G43+'Game 21'!G43+'Game 22'!G43+'Game 23'!G43+'Game 24'!G43</f>
        <v>198</v>
      </c>
      <c r="L3" s="32">
        <f>+'Game 1'!H46+'Game 2'!H43+'Game 3'!H43+'Game 4'!H43+'Game 5'!H43+'Game 6'!H43+'Game 7'!H43+'Game 8'!H43+'Game 9'!H43+'Game 10'!H43+'Game 11'!H43+'Game 12'!H43+'Game 13'!H43+'Game 14'!H43+'Game 15'!H43+'Game 16'!H43+'Game 17'!H43+'Game 18'!H43+'Game 19'!H43+'Game 20'!H43+'Game 21'!H43+'Game 22'!H43+'Game 23'!H43+'Game 24'!H43</f>
        <v>110</v>
      </c>
      <c r="M3" s="36">
        <f>K3/F3</f>
        <v>8.25</v>
      </c>
      <c r="N3" s="36">
        <f>L3/F3</f>
        <v>4.583333333333333</v>
      </c>
      <c r="O3" s="35">
        <f>H28/F28</f>
        <v>0.41592920353982299</v>
      </c>
      <c r="P3" s="37">
        <f>G37/E37*7</f>
        <v>3.7516339869281046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7" t="s">
        <v>11</v>
      </c>
      <c r="C6" s="17" t="s">
        <v>12</v>
      </c>
      <c r="D6" s="17" t="s">
        <v>80</v>
      </c>
      <c r="E6" s="17" t="s">
        <v>13</v>
      </c>
      <c r="F6" s="17" t="s">
        <v>95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23</v>
      </c>
      <c r="Q6" s="17" t="s">
        <v>104</v>
      </c>
      <c r="R6" s="55" t="s">
        <v>105</v>
      </c>
      <c r="S6" s="17" t="s">
        <v>79</v>
      </c>
      <c r="T6" s="17" t="s">
        <v>25</v>
      </c>
      <c r="U6" s="17" t="s">
        <v>26</v>
      </c>
      <c r="V6" s="17" t="s">
        <v>89</v>
      </c>
      <c r="W6" s="17" t="s">
        <v>72</v>
      </c>
      <c r="X6" s="17" t="s">
        <v>75</v>
      </c>
      <c r="Y6" s="17" t="s">
        <v>77</v>
      </c>
      <c r="AA6" s="90" t="s">
        <v>81</v>
      </c>
      <c r="AB6" s="91"/>
      <c r="AC6" s="91"/>
      <c r="AD6" s="91"/>
      <c r="AE6" s="92"/>
    </row>
    <row r="7" spans="1:31" ht="15.75" customHeight="1" x14ac:dyDescent="0.25">
      <c r="A7" s="12">
        <v>1</v>
      </c>
      <c r="B7" s="109">
        <v>9</v>
      </c>
      <c r="C7" s="110" t="s">
        <v>119</v>
      </c>
      <c r="D7" s="32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20'!D13+'Game 21'!D13+'Game 22'!D13+'Game 23'!D13+'Game 24'!D13</f>
        <v>20</v>
      </c>
      <c r="E7" s="32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20'!E13+'Game 21'!E13+'Game 22'!E13+'Game 23'!E13+'Game 24'!E13</f>
        <v>68</v>
      </c>
      <c r="F7" s="32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20'!F13+'Game 21'!F13+'Game 22'!F13+'Game 23'!F13+'Game 24'!F13</f>
        <v>58</v>
      </c>
      <c r="G7" s="32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20'!G13+'Game 21'!G13+'Game 22'!G13+'Game 23'!G13+'Game 24'!G13</f>
        <v>18</v>
      </c>
      <c r="H7" s="32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20'!H13+'Game 21'!H13+'Game 22'!H13+'Game 23'!H13+'Game 24'!H13</f>
        <v>20</v>
      </c>
      <c r="I7" s="32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20'!I13+'Game 21'!I13+'Game 22'!I13+'Game 23'!I13+'Game 24'!I13</f>
        <v>14</v>
      </c>
      <c r="J7" s="32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20'!J13+'Game 21'!J13+'Game 22'!J13+'Game 23'!J13+'Game 24'!J13</f>
        <v>2</v>
      </c>
      <c r="K7" s="32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20'!K13+'Game 21'!K13+'Game 22'!K13+'Game 23'!K13+'Game 24'!K13</f>
        <v>2</v>
      </c>
      <c r="L7" s="32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20'!L13+'Game 21'!L13+'Game 22'!L13+'Game 23'!L13+'Game 24'!L13</f>
        <v>2</v>
      </c>
      <c r="M7" s="32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20'!M13+'Game 21'!M13+'Game 22'!M13+'Game 23'!M13+'Game 24'!M13</f>
        <v>4</v>
      </c>
      <c r="N7" s="32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20'!N13+'Game 21'!N13+'Game 22'!N13+'Game 23'!N13+'Game 24'!N13</f>
        <v>2</v>
      </c>
      <c r="O7" s="32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20'!O13+'Game 21'!O13+'Game 22'!O13+'Game 23'!O13+'Game 24'!O13</f>
        <v>0</v>
      </c>
      <c r="P7" s="32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20'!P13+'Game 21'!P13+'Game 22'!P13+'Game 23'!P13+'Game 24'!P13</f>
        <v>3</v>
      </c>
      <c r="Q7" s="32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20'!Q13+'Game 21'!Q13+'Game 22'!Q13+'Game 23'!Q13+'Game 24'!Q13</f>
        <v>0</v>
      </c>
      <c r="R7" s="32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20'!R13+'Game 21'!R13+'Game 22'!R13+'Game 23'!R13+'Game 24'!R13</f>
        <v>1</v>
      </c>
      <c r="S7" s="32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20'!S13+'Game 21'!S13+'Game 22'!S13+'Game 23'!S13+'Game 24'!S13</f>
        <v>19</v>
      </c>
      <c r="T7" s="32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20'!T13+'Game 21'!T13+'Game 22'!T13+'Game 23'!T13+'Game 24'!T13</f>
        <v>2</v>
      </c>
      <c r="U7" s="32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20'!U13+'Game 21'!U13+'Game 22'!U13+'Game 23'!U13+'Game 24'!U13</f>
        <v>9</v>
      </c>
      <c r="V7" s="32">
        <f>+'Game 1'!V13+'Game 2'!V13+'Game 3'!V13+'Game 4'!V13+'Game 5'!V13+'Game 6'!V13+'Game 7'!V13+'Game 8'!V13+'Game 9'!V13+'Game 10'!V13+'Game 11'!V13+'Game 12'!V13+'Game 13'!V13+'Game 14'!V13+'Game 15'!V13+'Game 16'!V13+'Game 17'!V13+'Game 18'!V13+'Game 19'!V13+'Game 20'!V13+'Game 21'!V13+'Game 22'!V13+'Game 23'!V13+'Game 24'!V13</f>
        <v>32</v>
      </c>
      <c r="W7" s="33">
        <f t="shared" ref="W7:W26" si="0">(I7+(2*J7)+(3*K7)+(4*L7))/F7</f>
        <v>0.55172413793103448</v>
      </c>
      <c r="X7" s="33">
        <f>(H7+M7+P7)/(F7+M7+P7+R7)</f>
        <v>0.40909090909090912</v>
      </c>
      <c r="Y7" s="33">
        <f t="shared" ref="Y7:Y26" si="1">H7/F7</f>
        <v>0.34482758620689657</v>
      </c>
      <c r="AA7" s="93"/>
      <c r="AB7" s="94"/>
      <c r="AC7" s="94"/>
      <c r="AD7" s="94"/>
      <c r="AE7" s="95"/>
    </row>
    <row r="8" spans="1:31" ht="15.75" customHeight="1" x14ac:dyDescent="0.3">
      <c r="A8" s="12">
        <v>2</v>
      </c>
      <c r="B8" s="109">
        <v>6</v>
      </c>
      <c r="C8" s="110" t="s">
        <v>120</v>
      </c>
      <c r="D8" s="32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20'!D14+'Game 21'!D14+'Game 22'!D14+'Game 23'!D14+'Game 24'!D14</f>
        <v>15</v>
      </c>
      <c r="E8" s="32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20'!E14+'Game 21'!E14+'Game 22'!E14+'Game 23'!E14+'Game 24'!E14</f>
        <v>41</v>
      </c>
      <c r="F8" s="32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20'!F14+'Game 21'!F14+'Game 22'!F14+'Game 23'!F14+'Game 24'!F14</f>
        <v>39</v>
      </c>
      <c r="G8" s="32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20'!G14+'Game 21'!G14+'Game 22'!G14+'Game 23'!G14+'Game 24'!G14</f>
        <v>5</v>
      </c>
      <c r="H8" s="32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20'!H14+'Game 21'!H14+'Game 22'!H14+'Game 23'!H14+'Game 24'!H14</f>
        <v>13</v>
      </c>
      <c r="I8" s="32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20'!I14+'Game 21'!I14+'Game 22'!I14+'Game 23'!I14+'Game 24'!I14</f>
        <v>11</v>
      </c>
      <c r="J8" s="32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20'!J14+'Game 21'!J14+'Game 22'!J14+'Game 23'!J14+'Game 24'!J14</f>
        <v>2</v>
      </c>
      <c r="K8" s="32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20'!K14+'Game 21'!K14+'Game 22'!K14+'Game 23'!K14+'Game 24'!K14</f>
        <v>0</v>
      </c>
      <c r="L8" s="32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20'!L14+'Game 21'!L14+'Game 22'!L14+'Game 23'!L14+'Game 24'!L14</f>
        <v>0</v>
      </c>
      <c r="M8" s="32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20'!M14+'Game 21'!M14+'Game 22'!M14+'Game 23'!M14+'Game 24'!M14</f>
        <v>1</v>
      </c>
      <c r="N8" s="32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20'!N14+'Game 21'!N14+'Game 22'!N14+'Game 23'!N14+'Game 24'!N14</f>
        <v>0</v>
      </c>
      <c r="O8" s="32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20'!O14+'Game 21'!O14+'Game 22'!O14+'Game 23'!O14+'Game 24'!O14</f>
        <v>0</v>
      </c>
      <c r="P8" s="32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20'!P14+'Game 21'!P14+'Game 22'!P14+'Game 23'!P14+'Game 24'!P14</f>
        <v>0</v>
      </c>
      <c r="Q8" s="32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20'!Q14+'Game 21'!Q14+'Game 22'!Q14+'Game 23'!Q14+'Game 24'!Q14</f>
        <v>0</v>
      </c>
      <c r="R8" s="32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20'!R14+'Game 21'!R14+'Game 22'!R14+'Game 23'!R14+'Game 24'!R14</f>
        <v>0</v>
      </c>
      <c r="S8" s="32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20'!S14+'Game 21'!S14+'Game 22'!S14+'Game 23'!S14+'Game 24'!S14</f>
        <v>10</v>
      </c>
      <c r="T8" s="32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20'!T14+'Game 21'!T14+'Game 22'!T14+'Game 23'!T14+'Game 24'!T14</f>
        <v>1</v>
      </c>
      <c r="U8" s="32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20'!U14+'Game 21'!U14+'Game 22'!U14+'Game 23'!U14+'Game 24'!U14</f>
        <v>9</v>
      </c>
      <c r="V8" s="32">
        <f>+'Game 1'!V14+'Game 2'!V14+'Game 3'!V14+'Game 4'!V14+'Game 5'!V14+'Game 6'!V14+'Game 7'!V14+'Game 8'!V14+'Game 9'!V14+'Game 10'!V14+'Game 11'!V14+'Game 12'!V14+'Game 13'!V14+'Game 14'!V14+'Game 15'!V14+'Game 16'!V14+'Game 17'!V14+'Game 18'!V14+'Game 19'!V14+'Game 20'!V14+'Game 21'!V14+'Game 22'!V14+'Game 23'!V14+'Game 24'!V14</f>
        <v>15</v>
      </c>
      <c r="W8" s="33">
        <f t="shared" si="0"/>
        <v>0.38461538461538464</v>
      </c>
      <c r="X8" s="33">
        <f t="shared" ref="X8:X26" si="2">(H8+M8+P8)/(F8+M8+P8+R8)</f>
        <v>0.35</v>
      </c>
      <c r="Y8" s="33">
        <f t="shared" si="1"/>
        <v>0.33333333333333331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109">
        <v>23</v>
      </c>
      <c r="C9" s="110" t="s">
        <v>121</v>
      </c>
      <c r="D9" s="32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20'!D15+'Game 21'!D15+'Game 22'!D15+'Game 23'!D15+'Game 24'!D15</f>
        <v>12</v>
      </c>
      <c r="E9" s="32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20'!E15+'Game 21'!E15+'Game 22'!E15+'Game 23'!E15+'Game 24'!E15</f>
        <v>43</v>
      </c>
      <c r="F9" s="32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20'!F15+'Game 21'!F15+'Game 22'!F15+'Game 23'!F15+'Game 24'!F15</f>
        <v>40</v>
      </c>
      <c r="G9" s="32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20'!G15+'Game 21'!G15+'Game 22'!G15+'Game 23'!G15+'Game 24'!G15</f>
        <v>8</v>
      </c>
      <c r="H9" s="32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20'!H15+'Game 21'!H15+'Game 22'!H15+'Game 23'!H15+'Game 24'!H15</f>
        <v>15</v>
      </c>
      <c r="I9" s="32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20'!I15+'Game 21'!I15+'Game 22'!I15+'Game 23'!I15+'Game 24'!I15</f>
        <v>12</v>
      </c>
      <c r="J9" s="32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20'!J15+'Game 21'!J15+'Game 22'!J15+'Game 23'!J15+'Game 24'!J15</f>
        <v>0</v>
      </c>
      <c r="K9" s="32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20'!K15+'Game 21'!K15+'Game 22'!K15+'Game 23'!K15+'Game 24'!K15</f>
        <v>2</v>
      </c>
      <c r="L9" s="32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20'!L15+'Game 21'!L15+'Game 22'!L15+'Game 23'!L15+'Game 24'!L15</f>
        <v>0</v>
      </c>
      <c r="M9" s="32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20'!M15+'Game 21'!M15+'Game 22'!M15+'Game 23'!M15+'Game 24'!M15</f>
        <v>2</v>
      </c>
      <c r="N9" s="32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20'!N15+'Game 21'!N15+'Game 22'!N15+'Game 23'!N15+'Game 24'!N15</f>
        <v>1</v>
      </c>
      <c r="O9" s="32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20'!O15+'Game 21'!O15+'Game 22'!O15+'Game 23'!O15+'Game 24'!O15</f>
        <v>0</v>
      </c>
      <c r="P9" s="32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20'!P15+'Game 21'!P15+'Game 22'!P15+'Game 23'!P15+'Game 24'!P15</f>
        <v>0</v>
      </c>
      <c r="Q9" s="32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20'!Q15+'Game 21'!Q15+'Game 22'!Q15+'Game 23'!Q15+'Game 24'!Q15</f>
        <v>0</v>
      </c>
      <c r="R9" s="32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20'!R15+'Game 21'!R15+'Game 22'!R15+'Game 23'!R15+'Game 24'!R15</f>
        <v>0</v>
      </c>
      <c r="S9" s="32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20'!S15+'Game 21'!S15+'Game 22'!S15+'Game 23'!S15+'Game 24'!S15</f>
        <v>1</v>
      </c>
      <c r="T9" s="32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20'!T15+'Game 21'!T15+'Game 22'!T15+'Game 23'!T15+'Game 24'!T15</f>
        <v>0</v>
      </c>
      <c r="U9" s="32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20'!U15+'Game 21'!U15+'Game 22'!U15+'Game 23'!U15+'Game 24'!U15</f>
        <v>4</v>
      </c>
      <c r="V9" s="32">
        <f>+'Game 1'!V15+'Game 2'!V15+'Game 3'!V15+'Game 4'!V15+'Game 5'!V15+'Game 6'!V15+'Game 7'!V15+'Game 8'!V15+'Game 9'!V15+'Game 10'!V15+'Game 11'!V15+'Game 12'!V15+'Game 13'!V15+'Game 14'!V15+'Game 15'!V15+'Game 16'!V15+'Game 17'!V15+'Game 18'!V15+'Game 19'!V15+'Game 20'!V15+'Game 21'!V15+'Game 22'!V15+'Game 23'!V15+'Game 24'!V15</f>
        <v>18</v>
      </c>
      <c r="W9" s="33">
        <f t="shared" si="0"/>
        <v>0.45</v>
      </c>
      <c r="X9" s="33">
        <f t="shared" si="2"/>
        <v>0.40476190476190477</v>
      </c>
      <c r="Y9" s="33">
        <f t="shared" si="1"/>
        <v>0.375</v>
      </c>
      <c r="AA9" s="96" t="s">
        <v>38</v>
      </c>
      <c r="AB9" s="97"/>
      <c r="AC9" s="6"/>
      <c r="AD9" s="96" t="s">
        <v>39</v>
      </c>
      <c r="AE9" s="97"/>
    </row>
    <row r="10" spans="1:31" ht="15.6" x14ac:dyDescent="0.3">
      <c r="A10" s="12">
        <v>4</v>
      </c>
      <c r="B10" s="109">
        <v>33</v>
      </c>
      <c r="C10" s="110" t="s">
        <v>122</v>
      </c>
      <c r="D10" s="32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20'!D16+'Game 21'!D16+'Game 22'!D16+'Game 23'!D16+'Game 24'!D16</f>
        <v>8</v>
      </c>
      <c r="E10" s="32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20'!E16+'Game 21'!E16+'Game 22'!E16+'Game 23'!E16+'Game 24'!E16</f>
        <v>22</v>
      </c>
      <c r="F10" s="32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20'!F16+'Game 21'!F16+'Game 22'!F16+'Game 23'!F16+'Game 24'!F16</f>
        <v>17</v>
      </c>
      <c r="G10" s="32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20'!G16+'Game 21'!G16+'Game 22'!G16+'Game 23'!G16+'Game 24'!G16</f>
        <v>6</v>
      </c>
      <c r="H10" s="32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20'!H16+'Game 21'!H16+'Game 22'!H16+'Game 23'!H16+'Game 24'!H16</f>
        <v>7</v>
      </c>
      <c r="I10" s="32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20'!I16+'Game 21'!I16+'Game 22'!I16+'Game 23'!I16+'Game 24'!I16</f>
        <v>3</v>
      </c>
      <c r="J10" s="32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20'!J16+'Game 21'!J16+'Game 22'!J16+'Game 23'!J16+'Game 24'!J16</f>
        <v>4</v>
      </c>
      <c r="K10" s="32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20'!K16+'Game 21'!K16+'Game 22'!K16+'Game 23'!K16+'Game 24'!K16</f>
        <v>0</v>
      </c>
      <c r="L10" s="32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20'!L16+'Game 21'!L16+'Game 22'!L16+'Game 23'!L16+'Game 24'!L16</f>
        <v>0</v>
      </c>
      <c r="M10" s="32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20'!M16+'Game 21'!M16+'Game 22'!M16+'Game 23'!M16+'Game 24'!M16</f>
        <v>3</v>
      </c>
      <c r="N10" s="32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20'!N16+'Game 21'!N16+'Game 22'!N16+'Game 23'!N16+'Game 24'!N16</f>
        <v>0</v>
      </c>
      <c r="O10" s="32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20'!O16+'Game 21'!O16+'Game 22'!O16+'Game 23'!O16+'Game 24'!O16</f>
        <v>0</v>
      </c>
      <c r="P10" s="32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20'!P16+'Game 21'!P16+'Game 22'!P16+'Game 23'!P16+'Game 24'!P16</f>
        <v>1</v>
      </c>
      <c r="Q10" s="32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20'!Q16+'Game 21'!Q16+'Game 22'!Q16+'Game 23'!Q16+'Game 24'!Q16</f>
        <v>1</v>
      </c>
      <c r="R10" s="32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20'!R16+'Game 21'!R16+'Game 22'!R16+'Game 23'!R16+'Game 24'!R16</f>
        <v>0</v>
      </c>
      <c r="S10" s="32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20'!S16+'Game 21'!S16+'Game 22'!S16+'Game 23'!S16+'Game 24'!S16</f>
        <v>3</v>
      </c>
      <c r="T10" s="32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20'!T16+'Game 21'!T16+'Game 22'!T16+'Game 23'!T16+'Game 24'!T16</f>
        <v>0</v>
      </c>
      <c r="U10" s="32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20'!U16+'Game 21'!U16+'Game 22'!U16+'Game 23'!U16+'Game 24'!U16</f>
        <v>4</v>
      </c>
      <c r="V10" s="32">
        <f>+'Game 1'!V16+'Game 2'!V16+'Game 3'!V16+'Game 4'!V16+'Game 5'!V16+'Game 6'!V16+'Game 7'!V16+'Game 8'!V16+'Game 9'!V16+'Game 10'!V16+'Game 11'!V16+'Game 12'!V16+'Game 13'!V16+'Game 14'!V16+'Game 15'!V16+'Game 16'!V16+'Game 17'!V16+'Game 18'!V16+'Game 19'!V16+'Game 20'!V16+'Game 21'!V16+'Game 22'!V16+'Game 23'!V16+'Game 24'!V16</f>
        <v>11</v>
      </c>
      <c r="W10" s="33">
        <f t="shared" si="0"/>
        <v>0.6470588235294118</v>
      </c>
      <c r="X10" s="33">
        <f t="shared" si="2"/>
        <v>0.52380952380952384</v>
      </c>
      <c r="Y10" s="33">
        <f t="shared" si="1"/>
        <v>0.41176470588235292</v>
      </c>
      <c r="AA10" s="18" t="s">
        <v>80</v>
      </c>
      <c r="AB10" s="7" t="s">
        <v>40</v>
      </c>
      <c r="AC10" s="2"/>
      <c r="AD10" s="18" t="s">
        <v>80</v>
      </c>
      <c r="AE10" s="7" t="s">
        <v>40</v>
      </c>
    </row>
    <row r="11" spans="1:31" ht="15.6" x14ac:dyDescent="0.3">
      <c r="A11" s="12">
        <v>5</v>
      </c>
      <c r="B11" s="109">
        <v>74</v>
      </c>
      <c r="C11" s="110" t="s">
        <v>123</v>
      </c>
      <c r="D11" s="32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20'!D17+'Game 21'!D17+'Game 22'!D17+'Game 23'!D17+'Game 24'!D17</f>
        <v>17</v>
      </c>
      <c r="E11" s="32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20'!E17+'Game 21'!E17+'Game 22'!E17+'Game 23'!E17+'Game 24'!E17</f>
        <v>60</v>
      </c>
      <c r="F11" s="32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20'!F17+'Game 21'!F17+'Game 22'!F17+'Game 23'!F17+'Game 24'!F17</f>
        <v>57</v>
      </c>
      <c r="G11" s="32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20'!G17+'Game 21'!G17+'Game 22'!G17+'Game 23'!G17+'Game 24'!G17</f>
        <v>19</v>
      </c>
      <c r="H11" s="32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20'!H17+'Game 21'!H17+'Game 22'!H17+'Game 23'!H17+'Game 24'!H17</f>
        <v>23</v>
      </c>
      <c r="I11" s="32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20'!I17+'Game 21'!I17+'Game 22'!I17+'Game 23'!I17+'Game 24'!I17</f>
        <v>18</v>
      </c>
      <c r="J11" s="32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20'!J17+'Game 21'!J17+'Game 22'!J17+'Game 23'!J17+'Game 24'!J17</f>
        <v>1</v>
      </c>
      <c r="K11" s="32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20'!K17+'Game 21'!K17+'Game 22'!K17+'Game 23'!K17+'Game 24'!K17</f>
        <v>0</v>
      </c>
      <c r="L11" s="32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20'!L17+'Game 21'!L17+'Game 22'!L17+'Game 23'!L17+'Game 24'!L17</f>
        <v>4</v>
      </c>
      <c r="M11" s="32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20'!M17+'Game 21'!M17+'Game 22'!M17+'Game 23'!M17+'Game 24'!M17</f>
        <v>0</v>
      </c>
      <c r="N11" s="32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20'!N17+'Game 21'!N17+'Game 22'!N17+'Game 23'!N17+'Game 24'!N17</f>
        <v>2</v>
      </c>
      <c r="O11" s="32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20'!O17+'Game 21'!O17+'Game 22'!O17+'Game 23'!O17+'Game 24'!O17</f>
        <v>0</v>
      </c>
      <c r="P11" s="32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20'!P17+'Game 21'!P17+'Game 22'!P17+'Game 23'!P17+'Game 24'!P17</f>
        <v>1</v>
      </c>
      <c r="Q11" s="32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20'!Q17+'Game 21'!Q17+'Game 22'!Q17+'Game 23'!Q17+'Game 24'!Q17</f>
        <v>1</v>
      </c>
      <c r="R11" s="32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20'!R17+'Game 21'!R17+'Game 22'!R17+'Game 23'!R17+'Game 24'!R17</f>
        <v>1</v>
      </c>
      <c r="S11" s="32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20'!S17+'Game 21'!S17+'Game 22'!S17+'Game 23'!S17+'Game 24'!S17</f>
        <v>7</v>
      </c>
      <c r="T11" s="32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20'!T17+'Game 21'!T17+'Game 22'!T17+'Game 23'!T17+'Game 24'!T17</f>
        <v>4</v>
      </c>
      <c r="U11" s="32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20'!U17+'Game 21'!U17+'Game 22'!U17+'Game 23'!U17+'Game 24'!U17</f>
        <v>13</v>
      </c>
      <c r="V11" s="32">
        <f>+'Game 1'!V17+'Game 2'!V17+'Game 3'!V17+'Game 4'!V17+'Game 5'!V17+'Game 6'!V17+'Game 7'!V17+'Game 8'!V17+'Game 9'!V17+'Game 10'!V17+'Game 11'!V17+'Game 12'!V17+'Game 13'!V17+'Game 14'!V17+'Game 15'!V17+'Game 16'!V17+'Game 17'!V17+'Game 18'!V17+'Game 19'!V17+'Game 20'!V17+'Game 21'!V17+'Game 22'!V17+'Game 23'!V17+'Game 24'!V17</f>
        <v>36</v>
      </c>
      <c r="W11" s="33">
        <f t="shared" si="0"/>
        <v>0.63157894736842102</v>
      </c>
      <c r="X11" s="33">
        <f t="shared" si="2"/>
        <v>0.40677966101694918</v>
      </c>
      <c r="Y11" s="33">
        <f t="shared" si="1"/>
        <v>0.40350877192982454</v>
      </c>
      <c r="AA11" s="18" t="s">
        <v>13</v>
      </c>
      <c r="AB11" s="7" t="s">
        <v>41</v>
      </c>
      <c r="AC11" s="2"/>
      <c r="AD11" s="18" t="s">
        <v>30</v>
      </c>
      <c r="AE11" s="7" t="s">
        <v>42</v>
      </c>
    </row>
    <row r="12" spans="1:31" ht="15.6" x14ac:dyDescent="0.3">
      <c r="A12" s="12">
        <v>6</v>
      </c>
      <c r="B12" s="109">
        <v>63</v>
      </c>
      <c r="C12" s="110" t="s">
        <v>124</v>
      </c>
      <c r="D12" s="32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20'!D18+'Game 21'!D18+'Game 22'!D18+'Game 23'!D18+'Game 24'!D18</f>
        <v>0</v>
      </c>
      <c r="E12" s="32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20'!E18+'Game 21'!E18+'Game 22'!E18+'Game 23'!E18+'Game 24'!E18</f>
        <v>0</v>
      </c>
      <c r="F12" s="32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20'!F18+'Game 21'!F18+'Game 22'!F18+'Game 23'!F18+'Game 24'!F18</f>
        <v>0</v>
      </c>
      <c r="G12" s="32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20'!G18+'Game 21'!G18+'Game 22'!G18+'Game 23'!G18+'Game 24'!G18</f>
        <v>0</v>
      </c>
      <c r="H12" s="32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20'!H18+'Game 21'!H18+'Game 22'!H18+'Game 23'!H18+'Game 24'!H18</f>
        <v>0</v>
      </c>
      <c r="I12" s="32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20'!I18+'Game 21'!I18+'Game 22'!I18+'Game 23'!I18+'Game 24'!I18</f>
        <v>0</v>
      </c>
      <c r="J12" s="32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20'!J18+'Game 21'!J18+'Game 22'!J18+'Game 23'!J18+'Game 24'!J18</f>
        <v>0</v>
      </c>
      <c r="K12" s="32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20'!K18+'Game 21'!K18+'Game 22'!K18+'Game 23'!K18+'Game 24'!K18</f>
        <v>0</v>
      </c>
      <c r="L12" s="32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20'!L18+'Game 21'!L18+'Game 22'!L18+'Game 23'!L18+'Game 24'!L18</f>
        <v>0</v>
      </c>
      <c r="M12" s="32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20'!M18+'Game 21'!M18+'Game 22'!M18+'Game 23'!M18+'Game 24'!M18</f>
        <v>0</v>
      </c>
      <c r="N12" s="32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20'!N18+'Game 21'!N18+'Game 22'!N18+'Game 23'!N18+'Game 24'!N18</f>
        <v>0</v>
      </c>
      <c r="O12" s="32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20'!O18+'Game 21'!O18+'Game 22'!O18+'Game 23'!O18+'Game 24'!O18</f>
        <v>0</v>
      </c>
      <c r="P12" s="32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20'!P18+'Game 21'!P18+'Game 22'!P18+'Game 23'!P18+'Game 24'!P18</f>
        <v>0</v>
      </c>
      <c r="Q12" s="32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20'!Q18+'Game 21'!Q18+'Game 22'!Q18+'Game 23'!Q18+'Game 24'!Q18</f>
        <v>0</v>
      </c>
      <c r="R12" s="32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20'!R18+'Game 21'!R18+'Game 22'!R18+'Game 23'!R18+'Game 24'!R18</f>
        <v>0</v>
      </c>
      <c r="S12" s="32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20'!S18+'Game 21'!S18+'Game 22'!S18+'Game 23'!S18+'Game 24'!S18</f>
        <v>0</v>
      </c>
      <c r="T12" s="32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20'!T18+'Game 21'!T18+'Game 22'!T18+'Game 23'!T18+'Game 24'!T18</f>
        <v>0</v>
      </c>
      <c r="U12" s="32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20'!U18+'Game 21'!U18+'Game 22'!U18+'Game 23'!U18+'Game 24'!U18</f>
        <v>0</v>
      </c>
      <c r="V12" s="32">
        <f>+'Game 1'!V18+'Game 2'!V18+'Game 3'!V18+'Game 4'!V18+'Game 5'!V18+'Game 6'!V18+'Game 7'!V18+'Game 8'!V18+'Game 9'!V18+'Game 10'!V18+'Game 11'!V18+'Game 12'!V18+'Game 13'!V18+'Game 14'!V18+'Game 15'!V18+'Game 16'!V18+'Game 17'!V18+'Game 18'!V18+'Game 19'!V18+'Game 20'!V18+'Game 21'!V18+'Game 22'!V18+'Game 23'!V18+'Game 24'!V18</f>
        <v>0</v>
      </c>
      <c r="W12" s="33"/>
      <c r="X12" s="33"/>
      <c r="Y12" s="33"/>
      <c r="AA12" s="18" t="s">
        <v>14</v>
      </c>
      <c r="AB12" s="7" t="s">
        <v>43</v>
      </c>
      <c r="AC12" s="2"/>
      <c r="AD12" s="18" t="s">
        <v>14</v>
      </c>
      <c r="AE12" s="7" t="s">
        <v>44</v>
      </c>
    </row>
    <row r="13" spans="1:31" ht="15.6" x14ac:dyDescent="0.3">
      <c r="A13" s="12">
        <v>7</v>
      </c>
      <c r="B13" s="109">
        <v>22</v>
      </c>
      <c r="C13" s="110" t="s">
        <v>125</v>
      </c>
      <c r="D13" s="32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20'!D19+'Game 21'!D19+'Game 22'!D19+'Game 23'!D19+'Game 24'!D19</f>
        <v>2</v>
      </c>
      <c r="E13" s="32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20'!E19+'Game 21'!E19+'Game 22'!E19+'Game 23'!E19+'Game 24'!E19</f>
        <v>5</v>
      </c>
      <c r="F13" s="32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20'!F19+'Game 21'!F19+'Game 22'!F19+'Game 23'!F19+'Game 24'!F19</f>
        <v>5</v>
      </c>
      <c r="G13" s="32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20'!G19+'Game 21'!G19+'Game 22'!G19+'Game 23'!G19+'Game 24'!G19</f>
        <v>2</v>
      </c>
      <c r="H13" s="32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20'!H19+'Game 21'!H19+'Game 22'!H19+'Game 23'!H19+'Game 24'!H19</f>
        <v>3</v>
      </c>
      <c r="I13" s="32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20'!I19+'Game 21'!I19+'Game 22'!I19+'Game 23'!I19+'Game 24'!I19</f>
        <v>2</v>
      </c>
      <c r="J13" s="32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20'!J19+'Game 21'!J19+'Game 22'!J19+'Game 23'!J19+'Game 24'!J19</f>
        <v>1</v>
      </c>
      <c r="K13" s="32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20'!K19+'Game 21'!K19+'Game 22'!K19+'Game 23'!K19+'Game 24'!K19</f>
        <v>0</v>
      </c>
      <c r="L13" s="32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20'!L19+'Game 21'!L19+'Game 22'!L19+'Game 23'!L19+'Game 24'!L19</f>
        <v>0</v>
      </c>
      <c r="M13" s="32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20'!M19+'Game 21'!M19+'Game 22'!M19+'Game 23'!M19+'Game 24'!M19</f>
        <v>0</v>
      </c>
      <c r="N13" s="32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20'!N19+'Game 21'!N19+'Game 22'!N19+'Game 23'!N19+'Game 24'!N19</f>
        <v>0</v>
      </c>
      <c r="O13" s="32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20'!O19+'Game 21'!O19+'Game 22'!O19+'Game 23'!O19+'Game 24'!O19</f>
        <v>0</v>
      </c>
      <c r="P13" s="32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20'!P19+'Game 21'!P19+'Game 22'!P19+'Game 23'!P19+'Game 24'!P19</f>
        <v>0</v>
      </c>
      <c r="Q13" s="32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20'!Q19+'Game 21'!Q19+'Game 22'!Q19+'Game 23'!Q19+'Game 24'!Q19</f>
        <v>0</v>
      </c>
      <c r="R13" s="32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20'!R19+'Game 21'!R19+'Game 22'!R19+'Game 23'!R19+'Game 24'!R19</f>
        <v>0</v>
      </c>
      <c r="S13" s="32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20'!S19+'Game 21'!S19+'Game 22'!S19+'Game 23'!S19+'Game 24'!S19</f>
        <v>1</v>
      </c>
      <c r="T13" s="32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20'!T19+'Game 21'!T19+'Game 22'!T19+'Game 23'!T19+'Game 24'!T19</f>
        <v>0</v>
      </c>
      <c r="U13" s="32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20'!U19+'Game 21'!U19+'Game 22'!U19+'Game 23'!U19+'Game 24'!U19</f>
        <v>1</v>
      </c>
      <c r="V13" s="32">
        <f>+'Game 1'!V19+'Game 2'!V19+'Game 3'!V19+'Game 4'!V19+'Game 5'!V19+'Game 6'!V19+'Game 7'!V19+'Game 8'!V19+'Game 9'!V19+'Game 10'!V19+'Game 11'!V19+'Game 12'!V19+'Game 13'!V19+'Game 14'!V19+'Game 15'!V19+'Game 16'!V19+'Game 17'!V19+'Game 18'!V19+'Game 19'!V19+'Game 20'!V19+'Game 21'!V19+'Game 22'!V19+'Game 23'!V19+'Game 24'!V19</f>
        <v>4</v>
      </c>
      <c r="W13" s="33">
        <f t="shared" si="0"/>
        <v>0.8</v>
      </c>
      <c r="X13" s="33">
        <f t="shared" si="2"/>
        <v>0.6</v>
      </c>
      <c r="Y13" s="33">
        <f t="shared" si="1"/>
        <v>0.6</v>
      </c>
      <c r="AA13" s="18" t="s">
        <v>15</v>
      </c>
      <c r="AB13" s="7" t="s">
        <v>45</v>
      </c>
      <c r="AC13" s="2"/>
      <c r="AD13" s="18" t="s">
        <v>31</v>
      </c>
      <c r="AE13" s="7" t="s">
        <v>46</v>
      </c>
    </row>
    <row r="14" spans="1:31" ht="15.6" x14ac:dyDescent="0.3">
      <c r="A14" s="12">
        <v>8</v>
      </c>
      <c r="B14" s="109">
        <v>8</v>
      </c>
      <c r="C14" s="110" t="s">
        <v>126</v>
      </c>
      <c r="D14" s="32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20'!D20+'Game 21'!D20+'Game 22'!D20+'Game 23'!D20+'Game 24'!D20</f>
        <v>15</v>
      </c>
      <c r="E14" s="32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20'!E20+'Game 21'!E20+'Game 22'!E20+'Game 23'!E20+'Game 24'!E20</f>
        <v>53</v>
      </c>
      <c r="F14" s="32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20'!F20+'Game 21'!F20+'Game 22'!F20+'Game 23'!F20+'Game 24'!F20</f>
        <v>38</v>
      </c>
      <c r="G14" s="32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20'!G20+'Game 21'!G20+'Game 22'!G20+'Game 23'!G20+'Game 24'!G20</f>
        <v>21</v>
      </c>
      <c r="H14" s="32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20'!H20+'Game 21'!H20+'Game 22'!H20+'Game 23'!H20+'Game 24'!H20</f>
        <v>18</v>
      </c>
      <c r="I14" s="32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20'!I20+'Game 21'!I20+'Game 22'!I20+'Game 23'!I20+'Game 24'!I20</f>
        <v>8</v>
      </c>
      <c r="J14" s="32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20'!J20+'Game 21'!J20+'Game 22'!J20+'Game 23'!J20+'Game 24'!J20</f>
        <v>4</v>
      </c>
      <c r="K14" s="32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20'!K20+'Game 21'!K20+'Game 22'!K20+'Game 23'!K20+'Game 24'!K20</f>
        <v>1</v>
      </c>
      <c r="L14" s="32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20'!L20+'Game 21'!L20+'Game 22'!L20+'Game 23'!L20+'Game 24'!L20</f>
        <v>5</v>
      </c>
      <c r="M14" s="32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20'!M20+'Game 21'!M20+'Game 22'!M20+'Game 23'!M20+'Game 24'!M20</f>
        <v>12</v>
      </c>
      <c r="N14" s="32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20'!N20+'Game 21'!N20+'Game 22'!N20+'Game 23'!N20+'Game 24'!N20</f>
        <v>0</v>
      </c>
      <c r="O14" s="32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20'!O20+'Game 21'!O20+'Game 22'!O20+'Game 23'!O20+'Game 24'!O20</f>
        <v>0</v>
      </c>
      <c r="P14" s="32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20'!P20+'Game 21'!P20+'Game 22'!P20+'Game 23'!P20+'Game 24'!P20</f>
        <v>3</v>
      </c>
      <c r="Q14" s="32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20'!Q20+'Game 21'!Q20+'Game 22'!Q20+'Game 23'!Q20+'Game 24'!Q20</f>
        <v>0</v>
      </c>
      <c r="R14" s="32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20'!R20+'Game 21'!R20+'Game 22'!R20+'Game 23'!R20+'Game 24'!R20</f>
        <v>0</v>
      </c>
      <c r="S14" s="32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20'!S20+'Game 21'!S20+'Game 22'!S20+'Game 23'!S20+'Game 24'!S20</f>
        <v>3</v>
      </c>
      <c r="T14" s="32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20'!T20+'Game 21'!T20+'Game 22'!T20+'Game 23'!T20+'Game 24'!T20</f>
        <v>9</v>
      </c>
      <c r="U14" s="32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20'!U20+'Game 21'!U20+'Game 22'!U20+'Game 23'!U20+'Game 24'!U20</f>
        <v>14</v>
      </c>
      <c r="V14" s="32">
        <f>+'Game 1'!V20+'Game 2'!V20+'Game 3'!V20+'Game 4'!V20+'Game 5'!V20+'Game 6'!V20+'Game 7'!V20+'Game 8'!V20+'Game 9'!V20+'Game 10'!V20+'Game 11'!V20+'Game 12'!V20+'Game 13'!V20+'Game 14'!V20+'Game 15'!V20+'Game 16'!V20+'Game 17'!V20+'Game 18'!V20+'Game 19'!V20+'Game 20'!V20+'Game 21'!V20+'Game 22'!V20+'Game 23'!V20+'Game 24'!V20</f>
        <v>39</v>
      </c>
      <c r="W14" s="33">
        <f t="shared" si="0"/>
        <v>1.0263157894736843</v>
      </c>
      <c r="X14" s="33">
        <f t="shared" si="2"/>
        <v>0.62264150943396224</v>
      </c>
      <c r="Y14" s="33">
        <f t="shared" si="1"/>
        <v>0.47368421052631576</v>
      </c>
      <c r="AA14" s="18" t="s">
        <v>16</v>
      </c>
      <c r="AB14" s="7" t="s">
        <v>47</v>
      </c>
      <c r="AC14" s="2"/>
      <c r="AD14" s="18" t="s">
        <v>32</v>
      </c>
      <c r="AE14" s="7" t="s">
        <v>48</v>
      </c>
    </row>
    <row r="15" spans="1:31" ht="15.6" x14ac:dyDescent="0.3">
      <c r="A15" s="12">
        <v>9</v>
      </c>
      <c r="B15" s="109">
        <v>44</v>
      </c>
      <c r="C15" s="110" t="s">
        <v>127</v>
      </c>
      <c r="D15" s="32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20'!D21+'Game 21'!D21+'Game 22'!D21+'Game 23'!D21+'Game 24'!D21</f>
        <v>4</v>
      </c>
      <c r="E15" s="32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20'!E21+'Game 21'!E21+'Game 22'!E21+'Game 23'!E21+'Game 24'!E21</f>
        <v>16</v>
      </c>
      <c r="F15" s="32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20'!F21+'Game 21'!F21+'Game 22'!F21+'Game 23'!F21+'Game 24'!F21</f>
        <v>14</v>
      </c>
      <c r="G15" s="32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20'!G21+'Game 21'!G21+'Game 22'!G21+'Game 23'!G21+'Game 24'!G21</f>
        <v>5</v>
      </c>
      <c r="H15" s="32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20'!H21+'Game 21'!H21+'Game 22'!H21+'Game 23'!H21+'Game 24'!H21</f>
        <v>7</v>
      </c>
      <c r="I15" s="32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20'!I21+'Game 21'!I21+'Game 22'!I21+'Game 23'!I21+'Game 24'!I21</f>
        <v>6</v>
      </c>
      <c r="J15" s="32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20'!J21+'Game 21'!J21+'Game 22'!J21+'Game 23'!J21+'Game 24'!J21</f>
        <v>1</v>
      </c>
      <c r="K15" s="32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20'!K21+'Game 21'!K21+'Game 22'!K21+'Game 23'!K21+'Game 24'!K21</f>
        <v>0</v>
      </c>
      <c r="L15" s="32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20'!L21+'Game 21'!L21+'Game 22'!L21+'Game 23'!L21+'Game 24'!L21</f>
        <v>0</v>
      </c>
      <c r="M15" s="32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20'!M21+'Game 21'!M21+'Game 22'!M21+'Game 23'!M21+'Game 24'!M21</f>
        <v>2</v>
      </c>
      <c r="N15" s="32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20'!N21+'Game 21'!N21+'Game 22'!N21+'Game 23'!N21+'Game 24'!N21</f>
        <v>0</v>
      </c>
      <c r="O15" s="32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20'!O21+'Game 21'!O21+'Game 22'!O21+'Game 23'!O21+'Game 24'!O21</f>
        <v>0</v>
      </c>
      <c r="P15" s="32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20'!P21+'Game 21'!P21+'Game 22'!P21+'Game 23'!P21+'Game 24'!P21</f>
        <v>0</v>
      </c>
      <c r="Q15" s="32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20'!Q21+'Game 21'!Q21+'Game 22'!Q21+'Game 23'!Q21+'Game 24'!Q21</f>
        <v>0</v>
      </c>
      <c r="R15" s="32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20'!R21+'Game 21'!R21+'Game 22'!R21+'Game 23'!R21+'Game 24'!R21</f>
        <v>0</v>
      </c>
      <c r="S15" s="32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20'!S21+'Game 21'!S21+'Game 22'!S21+'Game 23'!S21+'Game 24'!S21</f>
        <v>2</v>
      </c>
      <c r="T15" s="32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20'!T21+'Game 21'!T21+'Game 22'!T21+'Game 23'!T21+'Game 24'!T21</f>
        <v>0</v>
      </c>
      <c r="U15" s="32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20'!U21+'Game 21'!U21+'Game 22'!U21+'Game 23'!U21+'Game 24'!U21</f>
        <v>5</v>
      </c>
      <c r="V15" s="32">
        <f>+'Game 1'!V21+'Game 2'!V21+'Game 3'!V21+'Game 4'!V21+'Game 5'!V21+'Game 6'!V21+'Game 7'!V21+'Game 8'!V21+'Game 9'!V21+'Game 10'!V21+'Game 11'!V21+'Game 12'!V21+'Game 13'!V21+'Game 14'!V21+'Game 15'!V21+'Game 16'!V21+'Game 17'!V21+'Game 18'!V21+'Game 19'!V21+'Game 20'!V21+'Game 21'!V21+'Game 22'!V21+'Game 23'!V21+'Game 24'!V21</f>
        <v>8</v>
      </c>
      <c r="W15" s="33">
        <f t="shared" si="0"/>
        <v>0.5714285714285714</v>
      </c>
      <c r="X15" s="33">
        <f t="shared" si="2"/>
        <v>0.5625</v>
      </c>
      <c r="Y15" s="33">
        <f t="shared" si="1"/>
        <v>0.5</v>
      </c>
      <c r="AA15" s="18" t="s">
        <v>17</v>
      </c>
      <c r="AB15" s="7" t="s">
        <v>49</v>
      </c>
      <c r="AC15" s="2"/>
      <c r="AD15" s="18" t="s">
        <v>15</v>
      </c>
      <c r="AE15" s="7" t="s">
        <v>50</v>
      </c>
    </row>
    <row r="16" spans="1:31" ht="15.6" x14ac:dyDescent="0.3">
      <c r="A16" s="12">
        <v>10</v>
      </c>
      <c r="B16" s="109">
        <v>28</v>
      </c>
      <c r="C16" s="110" t="s">
        <v>128</v>
      </c>
      <c r="D16" s="32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20'!D22+'Game 21'!D22+'Game 22'!D22+'Game 23'!D22+'Game 24'!D22</f>
        <v>18</v>
      </c>
      <c r="E16" s="32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20'!E22+'Game 21'!E22+'Game 22'!E22+'Game 23'!E22+'Game 24'!E22</f>
        <v>68</v>
      </c>
      <c r="F16" s="32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20'!F22+'Game 21'!F22+'Game 22'!F22+'Game 23'!F22+'Game 24'!F22</f>
        <v>61</v>
      </c>
      <c r="G16" s="32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20'!G22+'Game 21'!G22+'Game 22'!G22+'Game 23'!G22+'Game 24'!G22</f>
        <v>27</v>
      </c>
      <c r="H16" s="32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20'!H22+'Game 21'!H22+'Game 22'!H22+'Game 23'!H22+'Game 24'!H22</f>
        <v>34</v>
      </c>
      <c r="I16" s="32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20'!I22+'Game 21'!I22+'Game 22'!I22+'Game 23'!I22+'Game 24'!I22</f>
        <v>27</v>
      </c>
      <c r="J16" s="32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20'!J22+'Game 21'!J22+'Game 22'!J22+'Game 23'!J22+'Game 24'!J22</f>
        <v>5</v>
      </c>
      <c r="K16" s="32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20'!K22+'Game 21'!K22+'Game 22'!K22+'Game 23'!K22+'Game 24'!K22</f>
        <v>2</v>
      </c>
      <c r="L16" s="32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20'!L22+'Game 21'!L22+'Game 22'!L22+'Game 23'!L22+'Game 24'!L22</f>
        <v>0</v>
      </c>
      <c r="M16" s="32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20'!M22+'Game 21'!M22+'Game 22'!M22+'Game 23'!M22+'Game 24'!M22</f>
        <v>5</v>
      </c>
      <c r="N16" s="32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20'!N22+'Game 21'!N22+'Game 22'!N22+'Game 23'!N22+'Game 24'!N22</f>
        <v>1</v>
      </c>
      <c r="O16" s="32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20'!O22+'Game 21'!O22+'Game 22'!O22+'Game 23'!O22+'Game 24'!O22</f>
        <v>0</v>
      </c>
      <c r="P16" s="32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20'!P22+'Game 21'!P22+'Game 22'!P22+'Game 23'!P22+'Game 24'!P22</f>
        <v>2</v>
      </c>
      <c r="Q16" s="32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20'!Q22+'Game 21'!Q22+'Game 22'!Q22+'Game 23'!Q22+'Game 24'!Q22</f>
        <v>0</v>
      </c>
      <c r="R16" s="32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20'!R22+'Game 21'!R22+'Game 22'!R22+'Game 23'!R22+'Game 24'!R22</f>
        <v>0</v>
      </c>
      <c r="S16" s="32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20'!S22+'Game 21'!S22+'Game 22'!S22+'Game 23'!S22+'Game 24'!S22</f>
        <v>7</v>
      </c>
      <c r="T16" s="32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20'!T22+'Game 21'!T22+'Game 22'!T22+'Game 23'!T22+'Game 24'!T22</f>
        <v>0</v>
      </c>
      <c r="U16" s="32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20'!U22+'Game 21'!U22+'Game 22'!U22+'Game 23'!U22+'Game 24'!U22</f>
        <v>12</v>
      </c>
      <c r="V16" s="32">
        <f>+'Game 1'!V22+'Game 2'!V22+'Game 3'!V22+'Game 4'!V22+'Game 5'!V22+'Game 6'!V22+'Game 7'!V22+'Game 8'!V22+'Game 9'!V22+'Game 10'!V22+'Game 11'!V22+'Game 12'!V22+'Game 13'!V22+'Game 14'!V22+'Game 15'!V22+'Game 16'!V22+'Game 17'!V22+'Game 18'!V22+'Game 19'!V22+'Game 20'!V22+'Game 21'!V22+'Game 22'!V22+'Game 23'!V22+'Game 24'!V22</f>
        <v>43</v>
      </c>
      <c r="W16" s="33">
        <f t="shared" si="0"/>
        <v>0.70491803278688525</v>
      </c>
      <c r="X16" s="33">
        <f t="shared" si="2"/>
        <v>0.6029411764705882</v>
      </c>
      <c r="Y16" s="33">
        <f t="shared" si="1"/>
        <v>0.55737704918032782</v>
      </c>
      <c r="AA16" s="18" t="s">
        <v>18</v>
      </c>
      <c r="AB16" s="7" t="s">
        <v>51</v>
      </c>
      <c r="AC16" s="2"/>
      <c r="AD16" s="18" t="s">
        <v>19</v>
      </c>
      <c r="AE16" s="7" t="s">
        <v>52</v>
      </c>
    </row>
    <row r="17" spans="1:37" ht="15.6" x14ac:dyDescent="0.3">
      <c r="A17" s="12">
        <v>11</v>
      </c>
      <c r="B17" s="109">
        <v>10</v>
      </c>
      <c r="C17" s="110" t="s">
        <v>129</v>
      </c>
      <c r="D17" s="32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20'!D23+'Game 21'!D23+'Game 22'!D23+'Game 23'!D23+'Game 24'!D23</f>
        <v>17</v>
      </c>
      <c r="E17" s="32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20'!E23+'Game 21'!E23+'Game 22'!E23+'Game 23'!E23+'Game 24'!E23</f>
        <v>60</v>
      </c>
      <c r="F17" s="32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20'!F23+'Game 21'!F23+'Game 22'!F23+'Game 23'!F23+'Game 24'!F23</f>
        <v>53</v>
      </c>
      <c r="G17" s="32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20'!G23+'Game 21'!G23+'Game 22'!G23+'Game 23'!G23+'Game 24'!G23</f>
        <v>23</v>
      </c>
      <c r="H17" s="32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20'!H23+'Game 21'!H23+'Game 22'!H23+'Game 23'!H23+'Game 24'!H23</f>
        <v>28</v>
      </c>
      <c r="I17" s="32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20'!I23+'Game 21'!I23+'Game 22'!I23+'Game 23'!I23+'Game 24'!I23</f>
        <v>14</v>
      </c>
      <c r="J17" s="32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20'!J23+'Game 21'!J23+'Game 22'!J23+'Game 23'!J23+'Game 24'!J23</f>
        <v>7</v>
      </c>
      <c r="K17" s="32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20'!K23+'Game 21'!K23+'Game 22'!K23+'Game 23'!K23+'Game 24'!K23</f>
        <v>2</v>
      </c>
      <c r="L17" s="32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20'!L23+'Game 21'!L23+'Game 22'!L23+'Game 23'!L23+'Game 24'!L23</f>
        <v>5</v>
      </c>
      <c r="M17" s="32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20'!M23+'Game 21'!M23+'Game 22'!M23+'Game 23'!M23+'Game 24'!M23</f>
        <v>4</v>
      </c>
      <c r="N17" s="32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20'!N23+'Game 21'!N23+'Game 22'!N23+'Game 23'!N23+'Game 24'!N23</f>
        <v>1</v>
      </c>
      <c r="O17" s="32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20'!O23+'Game 21'!O23+'Game 22'!O23+'Game 23'!O23+'Game 24'!O23</f>
        <v>0</v>
      </c>
      <c r="P17" s="32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20'!P23+'Game 21'!P23+'Game 22'!P23+'Game 23'!P23+'Game 24'!P23</f>
        <v>0</v>
      </c>
      <c r="Q17" s="32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20'!Q23+'Game 21'!Q23+'Game 22'!Q23+'Game 23'!Q23+'Game 24'!Q23</f>
        <v>0</v>
      </c>
      <c r="R17" s="32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20'!R23+'Game 21'!R23+'Game 22'!R23+'Game 23'!R23+'Game 24'!R23</f>
        <v>1</v>
      </c>
      <c r="S17" s="32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20'!S23+'Game 21'!S23+'Game 22'!S23+'Game 23'!S23+'Game 24'!S23</f>
        <v>3</v>
      </c>
      <c r="T17" s="32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20'!T23+'Game 21'!T23+'Game 22'!T23+'Game 23'!T23+'Game 24'!T23</f>
        <v>1</v>
      </c>
      <c r="U17" s="32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20'!U23+'Game 21'!U23+'Game 22'!U23+'Game 23'!U23+'Game 24'!U23</f>
        <v>19</v>
      </c>
      <c r="V17" s="32">
        <f>+'Game 1'!V23+'Game 2'!V23+'Game 3'!V23+'Game 4'!V23+'Game 5'!V23+'Game 6'!V23+'Game 7'!V23+'Game 8'!V23+'Game 9'!V23+'Game 10'!V23+'Game 11'!V23+'Game 12'!V23+'Game 13'!V23+'Game 14'!V23+'Game 15'!V23+'Game 16'!V23+'Game 17'!V23+'Game 18'!V23+'Game 19'!V23+'Game 20'!V23+'Game 21'!V23+'Game 22'!V23+'Game 23'!V23+'Game 24'!V23</f>
        <v>54</v>
      </c>
      <c r="W17" s="33">
        <f t="shared" si="0"/>
        <v>1.0188679245283019</v>
      </c>
      <c r="X17" s="33">
        <f t="shared" si="2"/>
        <v>0.55172413793103448</v>
      </c>
      <c r="Y17" s="33">
        <f t="shared" si="1"/>
        <v>0.52830188679245282</v>
      </c>
      <c r="AA17" s="18" t="s">
        <v>19</v>
      </c>
      <c r="AB17" s="7" t="s">
        <v>53</v>
      </c>
      <c r="AC17" s="2"/>
      <c r="AD17" s="18" t="s">
        <v>20</v>
      </c>
      <c r="AE17" s="7" t="s">
        <v>54</v>
      </c>
    </row>
    <row r="18" spans="1:37" ht="15.6" x14ac:dyDescent="0.3">
      <c r="A18" s="12">
        <v>12</v>
      </c>
      <c r="B18" s="109">
        <v>0</v>
      </c>
      <c r="C18" s="110" t="s">
        <v>130</v>
      </c>
      <c r="D18" s="32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20'!D24+'Game 21'!D24+'Game 22'!D24+'Game 23'!D24+'Game 24'!D24</f>
        <v>8</v>
      </c>
      <c r="E18" s="32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20'!E24+'Game 21'!E24+'Game 22'!E24+'Game 23'!E24+'Game 24'!E24</f>
        <v>20</v>
      </c>
      <c r="F18" s="32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20'!F24+'Game 21'!F24+'Game 22'!F24+'Game 23'!F24+'Game 24'!F24</f>
        <v>17</v>
      </c>
      <c r="G18" s="32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20'!G24+'Game 21'!G24+'Game 22'!G24+'Game 23'!G24+'Game 24'!G24</f>
        <v>2</v>
      </c>
      <c r="H18" s="32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20'!H24+'Game 21'!H24+'Game 22'!H24+'Game 23'!H24+'Game 24'!H24</f>
        <v>4</v>
      </c>
      <c r="I18" s="32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20'!I24+'Game 21'!I24+'Game 22'!I24+'Game 23'!I24+'Game 24'!I24</f>
        <v>3</v>
      </c>
      <c r="J18" s="32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20'!J24+'Game 21'!J24+'Game 22'!J24+'Game 23'!J24+'Game 24'!J24</f>
        <v>1</v>
      </c>
      <c r="K18" s="32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20'!K24+'Game 21'!K24+'Game 22'!K24+'Game 23'!K24+'Game 24'!K24</f>
        <v>0</v>
      </c>
      <c r="L18" s="32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20'!L24+'Game 21'!L24+'Game 22'!L24+'Game 23'!L24+'Game 24'!L24</f>
        <v>0</v>
      </c>
      <c r="M18" s="32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20'!M24+'Game 21'!M24+'Game 22'!M24+'Game 23'!M24+'Game 24'!M24</f>
        <v>1</v>
      </c>
      <c r="N18" s="32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20'!N24+'Game 21'!N24+'Game 22'!N24+'Game 23'!N24+'Game 24'!N24</f>
        <v>0</v>
      </c>
      <c r="O18" s="32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20'!O24+'Game 21'!O24+'Game 22'!O24+'Game 23'!O24+'Game 24'!O24</f>
        <v>0</v>
      </c>
      <c r="P18" s="32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20'!P24+'Game 21'!P24+'Game 22'!P24+'Game 23'!P24+'Game 24'!P24</f>
        <v>0</v>
      </c>
      <c r="Q18" s="32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20'!Q24+'Game 21'!Q24+'Game 22'!Q24+'Game 23'!Q24+'Game 24'!Q24</f>
        <v>0</v>
      </c>
      <c r="R18" s="32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20'!R24+'Game 21'!R24+'Game 22'!R24+'Game 23'!R24+'Game 24'!R24</f>
        <v>0</v>
      </c>
      <c r="S18" s="32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20'!S24+'Game 21'!S24+'Game 22'!S24+'Game 23'!S24+'Game 24'!S24</f>
        <v>11</v>
      </c>
      <c r="T18" s="32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20'!T24+'Game 21'!T24+'Game 22'!T24+'Game 23'!T24+'Game 24'!T24</f>
        <v>1</v>
      </c>
      <c r="U18" s="32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20'!U24+'Game 21'!U24+'Game 22'!U24+'Game 23'!U24+'Game 24'!U24</f>
        <v>3</v>
      </c>
      <c r="V18" s="32">
        <f>+'Game 1'!V24+'Game 2'!V24+'Game 3'!V24+'Game 4'!V24+'Game 5'!V24+'Game 6'!V24+'Game 7'!V24+'Game 8'!V24+'Game 9'!V24+'Game 10'!V24+'Game 11'!V24+'Game 12'!V24+'Game 13'!V24+'Game 14'!V24+'Game 15'!V24+'Game 16'!V24+'Game 17'!V24+'Game 18'!V24+'Game 19'!V24+'Game 20'!V24+'Game 21'!V24+'Game 22'!V24+'Game 23'!V24+'Game 24'!V24</f>
        <v>5</v>
      </c>
      <c r="W18" s="33">
        <f t="shared" si="0"/>
        <v>0.29411764705882354</v>
      </c>
      <c r="X18" s="33">
        <f t="shared" si="2"/>
        <v>0.27777777777777779</v>
      </c>
      <c r="Y18" s="33">
        <f t="shared" si="1"/>
        <v>0.23529411764705882</v>
      </c>
      <c r="AA18" s="18" t="s">
        <v>20</v>
      </c>
      <c r="AB18" s="7" t="s">
        <v>55</v>
      </c>
      <c r="AC18" s="2"/>
      <c r="AD18" s="18" t="s">
        <v>33</v>
      </c>
      <c r="AE18" s="7" t="s">
        <v>56</v>
      </c>
    </row>
    <row r="19" spans="1:37" ht="15.6" x14ac:dyDescent="0.3">
      <c r="A19" s="12">
        <v>13</v>
      </c>
      <c r="B19" s="109">
        <v>97</v>
      </c>
      <c r="C19" s="110" t="s">
        <v>131</v>
      </c>
      <c r="D19" s="32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20'!D25+'Game 21'!D25+'Game 22'!D25+'Game 23'!D25+'Game 24'!D25</f>
        <v>12</v>
      </c>
      <c r="E19" s="32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20'!E25+'Game 21'!E25+'Game 22'!E25+'Game 23'!E25+'Game 24'!E25</f>
        <v>41</v>
      </c>
      <c r="F19" s="32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20'!F25+'Game 21'!F25+'Game 22'!F25+'Game 23'!F25+'Game 24'!F25</f>
        <v>36</v>
      </c>
      <c r="G19" s="32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20'!G25+'Game 21'!G25+'Game 22'!G25+'Game 23'!G25+'Game 24'!G25</f>
        <v>6</v>
      </c>
      <c r="H19" s="32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20'!H25+'Game 21'!H25+'Game 22'!H25+'Game 23'!H25+'Game 24'!H25</f>
        <v>13</v>
      </c>
      <c r="I19" s="32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20'!I25+'Game 21'!I25+'Game 22'!I25+'Game 23'!I25+'Game 24'!I25</f>
        <v>10</v>
      </c>
      <c r="J19" s="32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20'!J25+'Game 21'!J25+'Game 22'!J25+'Game 23'!J25+'Game 24'!J25</f>
        <v>2</v>
      </c>
      <c r="K19" s="32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20'!K25+'Game 21'!K25+'Game 22'!K25+'Game 23'!K25+'Game 24'!K25</f>
        <v>1</v>
      </c>
      <c r="L19" s="32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20'!L25+'Game 21'!L25+'Game 22'!L25+'Game 23'!L25+'Game 24'!L25</f>
        <v>0</v>
      </c>
      <c r="M19" s="32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20'!M25+'Game 21'!M25+'Game 22'!M25+'Game 23'!M25+'Game 24'!M25</f>
        <v>4</v>
      </c>
      <c r="N19" s="32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20'!N25+'Game 21'!N25+'Game 22'!N25+'Game 23'!N25+'Game 24'!N25</f>
        <v>0</v>
      </c>
      <c r="O19" s="32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20'!O25+'Game 21'!O25+'Game 22'!O25+'Game 23'!O25+'Game 24'!O25</f>
        <v>3</v>
      </c>
      <c r="P19" s="32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20'!P25+'Game 21'!P25+'Game 22'!P25+'Game 23'!P25+'Game 24'!P25</f>
        <v>0</v>
      </c>
      <c r="Q19" s="32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20'!Q25+'Game 21'!Q25+'Game 22'!Q25+'Game 23'!Q25+'Game 24'!Q25</f>
        <v>0</v>
      </c>
      <c r="R19" s="32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20'!R25+'Game 21'!R25+'Game 22'!R25+'Game 23'!R25+'Game 24'!R25</f>
        <v>1</v>
      </c>
      <c r="S19" s="32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20'!S25+'Game 21'!S25+'Game 22'!S25+'Game 23'!S25+'Game 24'!S25</f>
        <v>4</v>
      </c>
      <c r="T19" s="32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20'!T25+'Game 21'!T25+'Game 22'!T25+'Game 23'!T25+'Game 24'!T25</f>
        <v>0</v>
      </c>
      <c r="U19" s="32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20'!U25+'Game 21'!U25+'Game 22'!U25+'Game 23'!U25+'Game 24'!U25</f>
        <v>8</v>
      </c>
      <c r="V19" s="32">
        <f>+'Game 1'!V25+'Game 2'!V25+'Game 3'!V25+'Game 4'!V25+'Game 5'!V25+'Game 6'!V25+'Game 7'!V25+'Game 8'!V25+'Game 9'!V25+'Game 10'!V25+'Game 11'!V25+'Game 12'!V25+'Game 13'!V25+'Game 14'!V25+'Game 15'!V25+'Game 16'!V25+'Game 17'!V25+'Game 18'!V25+'Game 19'!V25+'Game 20'!V25+'Game 21'!V25+'Game 22'!V25+'Game 23'!V25+'Game 24'!V25</f>
        <v>17</v>
      </c>
      <c r="W19" s="33">
        <f t="shared" si="0"/>
        <v>0.47222222222222221</v>
      </c>
      <c r="X19" s="33">
        <f t="shared" si="2"/>
        <v>0.41463414634146339</v>
      </c>
      <c r="Y19" s="33">
        <f t="shared" si="1"/>
        <v>0.3611111111111111</v>
      </c>
      <c r="AA19" s="18" t="s">
        <v>21</v>
      </c>
      <c r="AB19" s="7" t="s">
        <v>57</v>
      </c>
      <c r="AC19" s="2"/>
      <c r="AD19" s="17" t="s">
        <v>115</v>
      </c>
      <c r="AE19" s="7" t="s">
        <v>116</v>
      </c>
    </row>
    <row r="20" spans="1:37" ht="15.6" x14ac:dyDescent="0.3">
      <c r="A20" s="12">
        <v>14</v>
      </c>
      <c r="B20" s="109">
        <v>15</v>
      </c>
      <c r="C20" s="110" t="s">
        <v>132</v>
      </c>
      <c r="D20" s="32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20'!D26+'Game 21'!D26+'Game 22'!D26+'Game 23'!D26+'Game 24'!D26</f>
        <v>9</v>
      </c>
      <c r="E20" s="32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20'!E26+'Game 21'!E26+'Game 22'!E26+'Game 23'!E26+'Game 24'!E26</f>
        <v>29</v>
      </c>
      <c r="F20" s="32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20'!F26+'Game 21'!F26+'Game 22'!F26+'Game 23'!F26+'Game 24'!F26</f>
        <v>26</v>
      </c>
      <c r="G20" s="32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20'!G26+'Game 21'!G26+'Game 22'!G26+'Game 23'!G26+'Game 24'!G26</f>
        <v>8</v>
      </c>
      <c r="H20" s="32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20'!H26+'Game 21'!H26+'Game 22'!H26+'Game 23'!H26+'Game 24'!H26</f>
        <v>13</v>
      </c>
      <c r="I20" s="32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20'!I26+'Game 21'!I26+'Game 22'!I26+'Game 23'!I26+'Game 24'!I26</f>
        <v>8</v>
      </c>
      <c r="J20" s="32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20'!J26+'Game 21'!J26+'Game 22'!J26+'Game 23'!J26+'Game 24'!J26</f>
        <v>4</v>
      </c>
      <c r="K20" s="32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20'!K26+'Game 21'!K26+'Game 22'!K26+'Game 23'!K26+'Game 24'!K26</f>
        <v>1</v>
      </c>
      <c r="L20" s="32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20'!L26+'Game 21'!L26+'Game 22'!L26+'Game 23'!L26+'Game 24'!L26</f>
        <v>0</v>
      </c>
      <c r="M20" s="32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20'!M26+'Game 21'!M26+'Game 22'!M26+'Game 23'!M26+'Game 24'!M26</f>
        <v>2</v>
      </c>
      <c r="N20" s="32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20'!N26+'Game 21'!N26+'Game 22'!N26+'Game 23'!N26+'Game 24'!N26</f>
        <v>0</v>
      </c>
      <c r="O20" s="32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20'!O26+'Game 21'!O26+'Game 22'!O26+'Game 23'!O26+'Game 24'!O26</f>
        <v>0</v>
      </c>
      <c r="P20" s="32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20'!P26+'Game 21'!P26+'Game 22'!P26+'Game 23'!P26+'Game 24'!P26</f>
        <v>1</v>
      </c>
      <c r="Q20" s="32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20'!Q26+'Game 21'!Q26+'Game 22'!Q26+'Game 23'!Q26+'Game 24'!Q26</f>
        <v>0</v>
      </c>
      <c r="R20" s="32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20'!R26+'Game 21'!R26+'Game 22'!R26+'Game 23'!R26+'Game 24'!R26</f>
        <v>0</v>
      </c>
      <c r="S20" s="32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20'!S26+'Game 21'!S26+'Game 22'!S26+'Game 23'!S26+'Game 24'!S26</f>
        <v>0</v>
      </c>
      <c r="T20" s="32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20'!T26+'Game 21'!T26+'Game 22'!T26+'Game 23'!T26+'Game 24'!T26</f>
        <v>0</v>
      </c>
      <c r="U20" s="32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20'!U26+'Game 21'!U26+'Game 22'!U26+'Game 23'!U26+'Game 24'!U26</f>
        <v>8</v>
      </c>
      <c r="V20" s="32">
        <f>+'Game 1'!V26+'Game 2'!V26+'Game 3'!V26+'Game 4'!V26+'Game 5'!V26+'Game 6'!V26+'Game 7'!V26+'Game 8'!V26+'Game 9'!V26+'Game 10'!V26+'Game 11'!V26+'Game 12'!V26+'Game 13'!V26+'Game 14'!V26+'Game 15'!V26+'Game 16'!V26+'Game 17'!V26+'Game 18'!V26+'Game 19'!V26+'Game 20'!V26+'Game 21'!V26+'Game 22'!V26+'Game 23'!V26+'Game 24'!V26</f>
        <v>19</v>
      </c>
      <c r="W20" s="33">
        <f t="shared" si="0"/>
        <v>0.73076923076923073</v>
      </c>
      <c r="X20" s="33">
        <f t="shared" si="2"/>
        <v>0.55172413793103448</v>
      </c>
      <c r="Y20" s="33">
        <f t="shared" si="1"/>
        <v>0.5</v>
      </c>
      <c r="AA20" s="18" t="s">
        <v>22</v>
      </c>
      <c r="AB20" s="7" t="s">
        <v>59</v>
      </c>
      <c r="AC20" s="2"/>
      <c r="AD20" s="18" t="s">
        <v>79</v>
      </c>
      <c r="AE20" s="7" t="s">
        <v>60</v>
      </c>
    </row>
    <row r="21" spans="1:37" ht="15.6" x14ac:dyDescent="0.3">
      <c r="A21" s="12">
        <v>15</v>
      </c>
      <c r="B21" s="109">
        <v>11</v>
      </c>
      <c r="C21" s="110" t="s">
        <v>133</v>
      </c>
      <c r="D21" s="32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20'!D27+'Game 21'!D27+'Game 22'!D27+'Game 23'!D27+'Game 24'!D27</f>
        <v>20</v>
      </c>
      <c r="E21" s="32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20'!E27+'Game 21'!E27+'Game 22'!E27+'Game 23'!E27+'Game 24'!E27</f>
        <v>72</v>
      </c>
      <c r="F21" s="32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20'!F27+'Game 21'!F27+'Game 22'!F27+'Game 23'!F27+'Game 24'!F27</f>
        <v>63</v>
      </c>
      <c r="G21" s="32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20'!G27+'Game 21'!G27+'Game 22'!G27+'Game 23'!G27+'Game 24'!G27</f>
        <v>8</v>
      </c>
      <c r="H21" s="32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20'!H27+'Game 21'!H27+'Game 22'!H27+'Game 23'!H27+'Game 24'!H27</f>
        <v>23</v>
      </c>
      <c r="I21" s="32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20'!I27+'Game 21'!I27+'Game 22'!I27+'Game 23'!I27+'Game 24'!I27</f>
        <v>14</v>
      </c>
      <c r="J21" s="32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20'!J27+'Game 21'!J27+'Game 22'!J27+'Game 23'!J27+'Game 24'!J27</f>
        <v>3</v>
      </c>
      <c r="K21" s="32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20'!K27+'Game 21'!K27+'Game 22'!K27+'Game 23'!K27+'Game 24'!K27</f>
        <v>3</v>
      </c>
      <c r="L21" s="32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20'!L27+'Game 21'!L27+'Game 22'!L27+'Game 23'!L27+'Game 24'!L27</f>
        <v>2</v>
      </c>
      <c r="M21" s="32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20'!M27+'Game 21'!M27+'Game 22'!M27+'Game 23'!M27+'Game 24'!M27</f>
        <v>6</v>
      </c>
      <c r="N21" s="32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20'!N27+'Game 21'!N27+'Game 22'!N27+'Game 23'!N27+'Game 24'!N27</f>
        <v>0</v>
      </c>
      <c r="O21" s="32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20'!O27+'Game 21'!O27+'Game 22'!O27+'Game 23'!O27+'Game 24'!O27</f>
        <v>0</v>
      </c>
      <c r="P21" s="32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20'!P27+'Game 21'!P27+'Game 22'!P27+'Game 23'!P27+'Game 24'!P27</f>
        <v>2</v>
      </c>
      <c r="Q21" s="32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20'!Q27+'Game 21'!Q27+'Game 22'!Q27+'Game 23'!Q27+'Game 24'!Q27</f>
        <v>0</v>
      </c>
      <c r="R21" s="32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20'!R27+'Game 21'!R27+'Game 22'!R27+'Game 23'!R27+'Game 24'!R27</f>
        <v>0</v>
      </c>
      <c r="S21" s="32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20'!S27+'Game 21'!S27+'Game 22'!S27+'Game 23'!S27+'Game 24'!S27</f>
        <v>4</v>
      </c>
      <c r="T21" s="32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20'!T27+'Game 21'!T27+'Game 22'!T27+'Game 23'!T27+'Game 24'!T27</f>
        <v>0</v>
      </c>
      <c r="U21" s="32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20'!U27+'Game 21'!U27+'Game 22'!U27+'Game 23'!U27+'Game 24'!U27</f>
        <v>21</v>
      </c>
      <c r="V21" s="32">
        <f>+'Game 1'!V27+'Game 2'!V27+'Game 3'!V27+'Game 4'!V27+'Game 5'!V27+'Game 6'!V27+'Game 7'!V27+'Game 8'!V27+'Game 9'!V27+'Game 10'!V27+'Game 11'!V27+'Game 12'!V27+'Game 13'!V27+'Game 14'!V27+'Game 15'!V27+'Game 16'!V27+'Game 17'!V27+'Game 18'!V27+'Game 19'!V27+'Game 20'!V27+'Game 21'!V27+'Game 22'!V27+'Game 23'!V27+'Game 24'!V27</f>
        <v>37</v>
      </c>
      <c r="W21" s="33">
        <f t="shared" si="0"/>
        <v>0.58730158730158732</v>
      </c>
      <c r="X21" s="33">
        <f t="shared" si="2"/>
        <v>0.43661971830985913</v>
      </c>
      <c r="Y21" s="33">
        <f t="shared" si="1"/>
        <v>0.36507936507936506</v>
      </c>
      <c r="AA21" s="18" t="s">
        <v>23</v>
      </c>
      <c r="AB21" s="7" t="s">
        <v>61</v>
      </c>
      <c r="AC21" s="2"/>
      <c r="AD21" s="18" t="s">
        <v>34</v>
      </c>
      <c r="AE21" s="7" t="s">
        <v>62</v>
      </c>
    </row>
    <row r="22" spans="1:37" ht="15.6" x14ac:dyDescent="0.3">
      <c r="A22" s="12">
        <v>16</v>
      </c>
      <c r="B22" s="109">
        <v>1</v>
      </c>
      <c r="C22" s="110" t="s">
        <v>134</v>
      </c>
      <c r="D22" s="32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20'!D28+'Game 21'!D28+'Game 22'!D28+'Game 23'!D28+'Game 24'!D28</f>
        <v>0</v>
      </c>
      <c r="E22" s="32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20'!E28+'Game 21'!E28+'Game 22'!E28+'Game 23'!E28+'Game 24'!E28</f>
        <v>0</v>
      </c>
      <c r="F22" s="32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20'!F28+'Game 21'!F28+'Game 22'!F28+'Game 23'!F28+'Game 24'!F28</f>
        <v>0</v>
      </c>
      <c r="G22" s="32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20'!G28+'Game 21'!G28+'Game 22'!G28+'Game 23'!G28+'Game 24'!G28</f>
        <v>0</v>
      </c>
      <c r="H22" s="32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20'!H28+'Game 21'!H28+'Game 22'!H28+'Game 23'!H28+'Game 24'!H28</f>
        <v>0</v>
      </c>
      <c r="I22" s="32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20'!I28+'Game 21'!I28+'Game 22'!I28+'Game 23'!I28+'Game 24'!I28</f>
        <v>0</v>
      </c>
      <c r="J22" s="32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20'!J28+'Game 21'!J28+'Game 22'!J28+'Game 23'!J28+'Game 24'!J28</f>
        <v>0</v>
      </c>
      <c r="K22" s="32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20'!K28+'Game 21'!K28+'Game 22'!K28+'Game 23'!K28+'Game 24'!K28</f>
        <v>0</v>
      </c>
      <c r="L22" s="32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20'!L28+'Game 21'!L28+'Game 22'!L28+'Game 23'!L28+'Game 24'!L28</f>
        <v>0</v>
      </c>
      <c r="M22" s="32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20'!M28+'Game 21'!M28+'Game 22'!M28+'Game 23'!M28+'Game 24'!M28</f>
        <v>0</v>
      </c>
      <c r="N22" s="32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20'!N28+'Game 21'!N28+'Game 22'!N28+'Game 23'!N28+'Game 24'!N28</f>
        <v>0</v>
      </c>
      <c r="O22" s="32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20'!O28+'Game 21'!O28+'Game 22'!O28+'Game 23'!O28+'Game 24'!O28</f>
        <v>0</v>
      </c>
      <c r="P22" s="32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20'!P28+'Game 21'!P28+'Game 22'!P28+'Game 23'!P28+'Game 24'!P28</f>
        <v>0</v>
      </c>
      <c r="Q22" s="32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20'!Q28+'Game 21'!Q28+'Game 22'!Q28+'Game 23'!Q28+'Game 24'!Q28</f>
        <v>0</v>
      </c>
      <c r="R22" s="32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20'!R28+'Game 21'!R28+'Game 22'!R28+'Game 23'!R28+'Game 24'!R28</f>
        <v>0</v>
      </c>
      <c r="S22" s="32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20'!S28+'Game 21'!S28+'Game 22'!S28+'Game 23'!S28+'Game 24'!S28</f>
        <v>0</v>
      </c>
      <c r="T22" s="32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20'!T28+'Game 21'!T28+'Game 22'!T28+'Game 23'!T28+'Game 24'!T28</f>
        <v>0</v>
      </c>
      <c r="U22" s="32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20'!U28+'Game 21'!U28+'Game 22'!U28+'Game 23'!U28+'Game 24'!U28</f>
        <v>0</v>
      </c>
      <c r="V22" s="32">
        <f>+'Game 1'!V28+'Game 2'!V28+'Game 3'!V28+'Game 4'!V28+'Game 5'!V28+'Game 6'!V28+'Game 7'!V28+'Game 8'!V28+'Game 9'!V28+'Game 10'!V28+'Game 11'!V28+'Game 12'!V28+'Game 13'!V28+'Game 14'!V28+'Game 15'!V28+'Game 16'!V28+'Game 17'!V28+'Game 18'!V28+'Game 19'!V28+'Game 20'!V28+'Game 21'!V28+'Game 22'!V28+'Game 23'!V28+'Game 24'!V28</f>
        <v>0</v>
      </c>
      <c r="W22" s="33"/>
      <c r="X22" s="33"/>
      <c r="Y22" s="33"/>
      <c r="AA22" s="18" t="s">
        <v>104</v>
      </c>
      <c r="AB22" s="7" t="s">
        <v>106</v>
      </c>
      <c r="AC22" s="2"/>
      <c r="AD22" s="18" t="s">
        <v>35</v>
      </c>
      <c r="AE22" s="7" t="s">
        <v>63</v>
      </c>
    </row>
    <row r="23" spans="1:37" ht="15.6" x14ac:dyDescent="0.3">
      <c r="A23" s="12">
        <v>17</v>
      </c>
      <c r="B23" s="109">
        <v>12</v>
      </c>
      <c r="C23" s="110" t="s">
        <v>135</v>
      </c>
      <c r="D23" s="32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20'!D29+'Game 21'!D29+'Game 22'!D29+'Game 23'!D29+'Game 24'!D29</f>
        <v>12</v>
      </c>
      <c r="E23" s="32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20'!E29+'Game 21'!E29+'Game 22'!E29+'Game 23'!E29+'Game 24'!E29</f>
        <v>46</v>
      </c>
      <c r="F23" s="32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20'!F29+'Game 21'!F29+'Game 22'!F29+'Game 23'!F29+'Game 24'!F29</f>
        <v>39</v>
      </c>
      <c r="G23" s="32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20'!G29+'Game 21'!G29+'Game 22'!G29+'Game 23'!G29+'Game 24'!G29</f>
        <v>9</v>
      </c>
      <c r="H23" s="32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20'!H29+'Game 21'!H29+'Game 22'!H29+'Game 23'!H29+'Game 24'!H29</f>
        <v>13</v>
      </c>
      <c r="I23" s="32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20'!I29+'Game 21'!I29+'Game 22'!I29+'Game 23'!I29+'Game 24'!I29</f>
        <v>8</v>
      </c>
      <c r="J23" s="32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20'!J29+'Game 21'!J29+'Game 22'!J29+'Game 23'!J29+'Game 24'!J29</f>
        <v>2</v>
      </c>
      <c r="K23" s="32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20'!K29+'Game 21'!K29+'Game 22'!K29+'Game 23'!K29+'Game 24'!K29</f>
        <v>2</v>
      </c>
      <c r="L23" s="32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20'!L29+'Game 21'!L29+'Game 22'!L29+'Game 23'!L29+'Game 24'!L29</f>
        <v>1</v>
      </c>
      <c r="M23" s="32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20'!M29+'Game 21'!M29+'Game 22'!M29+'Game 23'!M29+'Game 24'!M29</f>
        <v>5</v>
      </c>
      <c r="N23" s="32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20'!N29+'Game 21'!N29+'Game 22'!N29+'Game 23'!N29+'Game 24'!N29</f>
        <v>2</v>
      </c>
      <c r="O23" s="32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20'!O29+'Game 21'!O29+'Game 22'!O29+'Game 23'!O29+'Game 24'!O29</f>
        <v>0</v>
      </c>
      <c r="P23" s="32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20'!P29+'Game 21'!P29+'Game 22'!P29+'Game 23'!P29+'Game 24'!P29</f>
        <v>1</v>
      </c>
      <c r="Q23" s="32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20'!Q29+'Game 21'!Q29+'Game 22'!Q29+'Game 23'!Q29+'Game 24'!Q29</f>
        <v>0</v>
      </c>
      <c r="R23" s="32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20'!R29+'Game 21'!R29+'Game 22'!R29+'Game 23'!R29+'Game 24'!R29</f>
        <v>0</v>
      </c>
      <c r="S23" s="32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20'!S29+'Game 21'!S29+'Game 22'!S29+'Game 23'!S29+'Game 24'!S29</f>
        <v>7</v>
      </c>
      <c r="T23" s="32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20'!T29+'Game 21'!T29+'Game 22'!T29+'Game 23'!T29+'Game 24'!T29</f>
        <v>0</v>
      </c>
      <c r="U23" s="32">
        <f>+'Game 1'!U29+'Game 2'!U29+'Game 3'!U29+'Game 4'!U29+'Game 5'!U29+'Game 6'!U29+'Game 7'!U29+'Game 8'!U29+'Game 9'!U29+'Game 10'!U29+'Game 11'!U29+'Game 12'!U29+'Game 13'!U29+'Game 14'!U29+'Game 15'!U29+'Game 16'!U29+'Game 17'!U29+'Game 18'!U29+'Game 19'!U29+'Game 20'!U29+'Game 21'!U29+'Game 22'!U29+'Game 23'!U29+'Game 24'!U29</f>
        <v>12</v>
      </c>
      <c r="V23" s="32">
        <f>+'Game 1'!V29+'Game 2'!V29+'Game 3'!V29+'Game 4'!V29+'Game 5'!V29+'Game 6'!V29+'Game 7'!V29+'Game 8'!V29+'Game 9'!V29+'Game 10'!V29+'Game 11'!V29+'Game 12'!V29+'Game 13'!V29+'Game 14'!V29+'Game 15'!V29+'Game 16'!V29+'Game 17'!V29+'Game 18'!V29+'Game 19'!V29+'Game 20'!V29+'Game 21'!V29+'Game 22'!V29+'Game 23'!V29+'Game 24'!V29</f>
        <v>22</v>
      </c>
      <c r="W23" s="33">
        <f t="shared" si="0"/>
        <v>0.5641025641025641</v>
      </c>
      <c r="X23" s="33">
        <f t="shared" si="2"/>
        <v>0.42222222222222222</v>
      </c>
      <c r="Y23" s="33">
        <f t="shared" si="1"/>
        <v>0.33333333333333331</v>
      </c>
      <c r="AA23" s="18" t="s">
        <v>105</v>
      </c>
      <c r="AB23" s="7" t="s">
        <v>107</v>
      </c>
      <c r="AC23" s="2"/>
      <c r="AD23" s="18" t="s">
        <v>65</v>
      </c>
      <c r="AE23" s="7" t="s">
        <v>66</v>
      </c>
    </row>
    <row r="24" spans="1:37" ht="15.6" x14ac:dyDescent="0.3">
      <c r="A24" s="12">
        <v>18</v>
      </c>
      <c r="B24" s="109">
        <v>91</v>
      </c>
      <c r="C24" s="110" t="s">
        <v>136</v>
      </c>
      <c r="D24" s="32">
        <f>+'Game 1'!D30+'Game 2'!D30+'Game 3'!D30+'Game 4'!D30+'Game 5'!D30+'Game 6'!D30+'Game 7'!D30+'Game 8'!D30+'Game 9'!D30+'Game 10'!D30+'Game 11'!D30+'Game 12'!D30+'Game 13'!D30+'Game 14'!D30+'Game 15'!D30+'Game 16'!D30+'Game 17'!D30+'Game 18'!D30+'Game 19'!D30+'Game 20'!D30+'Game 21'!D30+'Game 22'!D30+'Game 23'!D30+'Game 24'!D30</f>
        <v>14</v>
      </c>
      <c r="E24" s="32">
        <f>+'Game 1'!E30+'Game 2'!E30+'Game 3'!E30+'Game 4'!E30+'Game 5'!E30+'Game 6'!E30+'Game 7'!E30+'Game 8'!E30+'Game 9'!E30+'Game 10'!E30+'Game 11'!E30+'Game 12'!E30+'Game 13'!E30+'Game 14'!E30+'Game 15'!E30+'Game 16'!E30+'Game 17'!E30+'Game 18'!E30+'Game 19'!E30+'Game 20'!E30+'Game 21'!E30+'Game 22'!E30+'Game 23'!E30+'Game 24'!E30</f>
        <v>46</v>
      </c>
      <c r="F24" s="32">
        <f>+'Game 1'!F30+'Game 2'!F30+'Game 3'!F30+'Game 4'!F30+'Game 5'!F30+'Game 6'!F30+'Game 7'!F30+'Game 8'!F30+'Game 9'!F30+'Game 10'!F30+'Game 11'!F30+'Game 12'!F30+'Game 13'!F30+'Game 14'!F30+'Game 15'!F30+'Game 16'!F30+'Game 17'!F30+'Game 18'!F30+'Game 19'!F30+'Game 20'!F30+'Game 21'!F30+'Game 22'!F30+'Game 23'!F30+'Game 24'!F30</f>
        <v>41</v>
      </c>
      <c r="G24" s="32">
        <f>+'Game 1'!G30+'Game 2'!G30+'Game 3'!G30+'Game 4'!G30+'Game 5'!G30+'Game 6'!G30+'Game 7'!G30+'Game 8'!G30+'Game 9'!G30+'Game 10'!G30+'Game 11'!G30+'Game 12'!G30+'Game 13'!G30+'Game 14'!G30+'Game 15'!G30+'Game 16'!G30+'Game 17'!G30+'Game 18'!G30+'Game 19'!G30+'Game 20'!G30+'Game 21'!G30+'Game 22'!G30+'Game 23'!G30+'Game 24'!G30</f>
        <v>14</v>
      </c>
      <c r="H24" s="32">
        <f>+'Game 1'!H30+'Game 2'!H30+'Game 3'!H30+'Game 4'!H30+'Game 5'!H30+'Game 6'!H30+'Game 7'!H30+'Game 8'!H30+'Game 9'!H30+'Game 10'!H30+'Game 11'!H30+'Game 12'!H30+'Game 13'!H30+'Game 14'!H30+'Game 15'!H30+'Game 16'!H30+'Game 17'!H30+'Game 18'!H30+'Game 19'!H30+'Game 20'!H30+'Game 21'!H30+'Game 22'!H30+'Game 23'!H30+'Game 24'!H30</f>
        <v>23</v>
      </c>
      <c r="I24" s="32">
        <f>+'Game 1'!I30+'Game 2'!I30+'Game 3'!I30+'Game 4'!I30+'Game 5'!I30+'Game 6'!I30+'Game 7'!I30+'Game 8'!I30+'Game 9'!I30+'Game 10'!I30+'Game 11'!I30+'Game 12'!I30+'Game 13'!I30+'Game 14'!I30+'Game 15'!I30+'Game 16'!I30+'Game 17'!I30+'Game 18'!I30+'Game 19'!I30+'Game 20'!I30+'Game 21'!I30+'Game 22'!I30+'Game 23'!I30+'Game 24'!I30</f>
        <v>15</v>
      </c>
      <c r="J24" s="32">
        <f>+'Game 1'!J30+'Game 2'!J30+'Game 3'!J30+'Game 4'!J30+'Game 5'!J30+'Game 6'!J30+'Game 7'!J30+'Game 8'!J30+'Game 9'!J30+'Game 10'!J30+'Game 11'!J30+'Game 12'!J30+'Game 13'!J30+'Game 14'!J30+'Game 15'!J30+'Game 16'!J30+'Game 17'!J30+'Game 18'!J30+'Game 19'!J30+'Game 20'!J30+'Game 21'!J30+'Game 22'!J30+'Game 23'!J30+'Game 24'!J30</f>
        <v>4</v>
      </c>
      <c r="K24" s="32">
        <f>+'Game 1'!K30+'Game 2'!K30+'Game 3'!K30+'Game 4'!K30+'Game 5'!K30+'Game 6'!K30+'Game 7'!K30+'Game 8'!K30+'Game 9'!K30+'Game 10'!K30+'Game 11'!K30+'Game 12'!K30+'Game 13'!K30+'Game 14'!K30+'Game 15'!K30+'Game 16'!K30+'Game 17'!K30+'Game 18'!K30+'Game 19'!K30+'Game 20'!K30+'Game 21'!K30+'Game 22'!K30+'Game 23'!K30+'Game 24'!K30</f>
        <v>1</v>
      </c>
      <c r="L24" s="32">
        <f>+'Game 1'!L30+'Game 2'!L30+'Game 3'!L30+'Game 4'!L30+'Game 5'!L30+'Game 6'!L30+'Game 7'!L30+'Game 8'!L30+'Game 9'!L30+'Game 10'!L30+'Game 11'!L30+'Game 12'!L30+'Game 13'!L30+'Game 14'!L30+'Game 15'!L30+'Game 16'!L30+'Game 17'!L30+'Game 18'!L30+'Game 19'!L30+'Game 20'!L30+'Game 21'!L30+'Game 22'!L30+'Game 23'!L30+'Game 24'!L30</f>
        <v>2</v>
      </c>
      <c r="M24" s="32">
        <f>+'Game 1'!M30+'Game 2'!M30+'Game 3'!M30+'Game 4'!M30+'Game 5'!M30+'Game 6'!M30+'Game 7'!M30+'Game 8'!M30+'Game 9'!M30+'Game 10'!M30+'Game 11'!M30+'Game 12'!M30+'Game 13'!M30+'Game 14'!M30+'Game 15'!M30+'Game 16'!M30+'Game 17'!M30+'Game 18'!M30+'Game 19'!M30+'Game 20'!M30+'Game 21'!M30+'Game 22'!M30+'Game 23'!M30+'Game 24'!M30</f>
        <v>5</v>
      </c>
      <c r="N24" s="32">
        <f>+'Game 1'!N30+'Game 2'!N30+'Game 3'!N30+'Game 4'!N30+'Game 5'!N30+'Game 6'!N30+'Game 7'!N30+'Game 8'!N30+'Game 9'!N30+'Game 10'!N30+'Game 11'!N30+'Game 12'!N30+'Game 13'!N30+'Game 14'!N30+'Game 15'!N30+'Game 16'!N30+'Game 17'!N30+'Game 18'!N30+'Game 19'!N30+'Game 20'!N30+'Game 21'!N30+'Game 22'!N30+'Game 23'!N30+'Game 24'!N30</f>
        <v>1</v>
      </c>
      <c r="O24" s="32">
        <f>+'Game 1'!O30+'Game 2'!O30+'Game 3'!O30+'Game 4'!O30+'Game 5'!O30+'Game 6'!O30+'Game 7'!O30+'Game 8'!O30+'Game 9'!O30+'Game 10'!O30+'Game 11'!O30+'Game 12'!O30+'Game 13'!O30+'Game 14'!O30+'Game 15'!O30+'Game 16'!O30+'Game 17'!O30+'Game 18'!O30+'Game 19'!O30+'Game 20'!O30+'Game 21'!O30+'Game 22'!O30+'Game 23'!O30+'Game 24'!O30</f>
        <v>0</v>
      </c>
      <c r="P24" s="32">
        <f>+'Game 1'!P30+'Game 2'!P30+'Game 3'!P30+'Game 4'!P30+'Game 5'!P30+'Game 6'!P30+'Game 7'!P30+'Game 8'!P30+'Game 9'!P30+'Game 10'!P30+'Game 11'!P30+'Game 12'!P30+'Game 13'!P30+'Game 14'!P30+'Game 15'!P30+'Game 16'!P30+'Game 17'!P30+'Game 18'!P30+'Game 19'!P30+'Game 20'!P30+'Game 21'!P30+'Game 22'!P30+'Game 23'!P30+'Game 24'!P30</f>
        <v>0</v>
      </c>
      <c r="Q24" s="32">
        <f>+'Game 1'!Q30+'Game 2'!Q30+'Game 3'!Q30+'Game 4'!Q30+'Game 5'!Q30+'Game 6'!Q30+'Game 7'!Q30+'Game 8'!Q30+'Game 9'!Q30+'Game 10'!Q30+'Game 11'!Q30+'Game 12'!Q30+'Game 13'!Q30+'Game 14'!Q30+'Game 15'!Q30+'Game 16'!Q30+'Game 17'!Q30+'Game 18'!Q30+'Game 19'!Q30+'Game 20'!Q30+'Game 21'!Q30+'Game 22'!Q30+'Game 23'!Q30+'Game 24'!Q30</f>
        <v>0</v>
      </c>
      <c r="R24" s="32">
        <f>+'Game 1'!R30+'Game 2'!R30+'Game 3'!R30+'Game 4'!R30+'Game 5'!R30+'Game 6'!R30+'Game 7'!R30+'Game 8'!R30+'Game 9'!R30+'Game 10'!R30+'Game 11'!R30+'Game 12'!R30+'Game 13'!R30+'Game 14'!R30+'Game 15'!R30+'Game 16'!R30+'Game 17'!R30+'Game 18'!R30+'Game 19'!R30+'Game 20'!R30+'Game 21'!R30+'Game 22'!R30+'Game 23'!R30+'Game 24'!R30</f>
        <v>0</v>
      </c>
      <c r="S24" s="32">
        <f>+'Game 1'!S30+'Game 2'!S30+'Game 3'!S30+'Game 4'!S30+'Game 5'!S30+'Game 6'!S30+'Game 7'!S30+'Game 8'!S30+'Game 9'!S30+'Game 10'!S30+'Game 11'!S30+'Game 12'!S30+'Game 13'!S30+'Game 14'!S30+'Game 15'!S30+'Game 16'!S30+'Game 17'!S30+'Game 18'!S30+'Game 19'!S30+'Game 20'!S30+'Game 21'!S30+'Game 22'!S30+'Game 23'!S30+'Game 24'!S30</f>
        <v>5</v>
      </c>
      <c r="T24" s="32">
        <f>+'Game 1'!T30+'Game 2'!T30+'Game 3'!T30+'Game 4'!T30+'Game 5'!T30+'Game 6'!T30+'Game 7'!T30+'Game 8'!T30+'Game 9'!T30+'Game 10'!T30+'Game 11'!T30+'Game 12'!T30+'Game 13'!T30+'Game 14'!T30+'Game 15'!T30+'Game 16'!T30+'Game 17'!T30+'Game 18'!T30+'Game 19'!T30+'Game 20'!T30+'Game 21'!T30+'Game 22'!T30+'Game 23'!T30+'Game 24'!T30</f>
        <v>5</v>
      </c>
      <c r="U24" s="32">
        <f>+'Game 1'!U30+'Game 2'!U30+'Game 3'!U30+'Game 4'!U30+'Game 5'!U30+'Game 6'!U30+'Game 7'!U30+'Game 8'!U30+'Game 9'!U30+'Game 10'!U30+'Game 11'!U30+'Game 12'!U30+'Game 13'!U30+'Game 14'!U30+'Game 15'!U30+'Game 16'!U30+'Game 17'!U30+'Game 18'!U30+'Game 19'!U30+'Game 20'!U30+'Game 21'!U30+'Game 22'!U30+'Game 23'!U30+'Game 24'!U30</f>
        <v>15</v>
      </c>
      <c r="V24" s="32">
        <f>+'Game 1'!V30+'Game 2'!V30+'Game 3'!V30+'Game 4'!V30+'Game 5'!V30+'Game 6'!V30+'Game 7'!V30+'Game 8'!V30+'Game 9'!V30+'Game 10'!V30+'Game 11'!V30+'Game 12'!V30+'Game 13'!V30+'Game 14'!V30+'Game 15'!V30+'Game 16'!V30+'Game 17'!V30+'Game 18'!V30+'Game 19'!V30+'Game 20'!V30+'Game 21'!V30+'Game 22'!V30+'Game 23'!V30+'Game 24'!V30</f>
        <v>34</v>
      </c>
      <c r="W24" s="33">
        <f t="shared" si="0"/>
        <v>0.82926829268292679</v>
      </c>
      <c r="X24" s="33">
        <f t="shared" si="2"/>
        <v>0.60869565217391308</v>
      </c>
      <c r="Y24" s="33">
        <f t="shared" si="1"/>
        <v>0.56097560975609762</v>
      </c>
      <c r="AA24" s="18" t="s">
        <v>79</v>
      </c>
      <c r="AB24" s="7" t="s">
        <v>64</v>
      </c>
      <c r="AC24" s="2"/>
      <c r="AD24" s="18" t="s">
        <v>68</v>
      </c>
      <c r="AE24" s="7" t="s">
        <v>69</v>
      </c>
    </row>
    <row r="25" spans="1:37" ht="15.6" x14ac:dyDescent="0.3">
      <c r="A25" s="12">
        <v>19</v>
      </c>
      <c r="B25" s="109">
        <v>88</v>
      </c>
      <c r="C25" s="110" t="s">
        <v>137</v>
      </c>
      <c r="D25" s="32">
        <f>+'Game 1'!D31+'Game 2'!D31+'Game 3'!D31+'Game 4'!D31+'Game 5'!D31+'Game 6'!D31+'Game 7'!D31+'Game 8'!D31+'Game 9'!D31+'Game 10'!D31+'Game 11'!D31+'Game 12'!D31+'Game 13'!D31+'Game 14'!D31+'Game 15'!D31+'Game 16'!D31+'Game 17'!D31+'Game 18'!D31+'Game 19'!D31+'Game 20'!D31+'Game 21'!D31+'Game 22'!D31+'Game 23'!D31+'Game 24'!D31</f>
        <v>19</v>
      </c>
      <c r="E25" s="32">
        <f>+'Game 1'!E31+'Game 2'!E31+'Game 3'!E31+'Game 4'!E31+'Game 5'!E31+'Game 6'!E31+'Game 7'!E31+'Game 8'!E31+'Game 9'!E31+'Game 10'!E31+'Game 11'!E31+'Game 12'!E31+'Game 13'!E31+'Game 14'!E31+'Game 15'!E31+'Game 16'!E31+'Game 17'!E31+'Game 18'!E31+'Game 19'!E31+'Game 20'!E31+'Game 21'!E31+'Game 22'!E31+'Game 23'!E31+'Game 24'!E31</f>
        <v>60</v>
      </c>
      <c r="F25" s="32">
        <f>+'Game 1'!F31+'Game 2'!F31+'Game 3'!F31+'Game 4'!F31+'Game 5'!F31+'Game 6'!F31+'Game 7'!F31+'Game 8'!F31+'Game 9'!F31+'Game 10'!F31+'Game 11'!F31+'Game 12'!F31+'Game 13'!F31+'Game 14'!F31+'Game 15'!F31+'Game 16'!F31+'Game 17'!F31+'Game 18'!F31+'Game 19'!F31+'Game 20'!F31+'Game 21'!F31+'Game 22'!F31+'Game 23'!F31+'Game 24'!F31</f>
        <v>58</v>
      </c>
      <c r="G25" s="32">
        <f>+'Game 1'!G31+'Game 2'!G31+'Game 3'!G31+'Game 4'!G31+'Game 5'!G31+'Game 6'!G31+'Game 7'!G31+'Game 8'!G31+'Game 9'!G31+'Game 10'!G31+'Game 11'!G31+'Game 12'!G31+'Game 13'!G31+'Game 14'!G31+'Game 15'!G31+'Game 16'!G31+'Game 17'!G31+'Game 18'!G31+'Game 19'!G31+'Game 20'!G31+'Game 21'!G31+'Game 22'!G31+'Game 23'!G31+'Game 24'!G31</f>
        <v>14</v>
      </c>
      <c r="H25" s="32">
        <f>+'Game 1'!H31+'Game 2'!H31+'Game 3'!H31+'Game 4'!H31+'Game 5'!H31+'Game 6'!H31+'Game 7'!H31+'Game 8'!H31+'Game 9'!H31+'Game 10'!H31+'Game 11'!H31+'Game 12'!H31+'Game 13'!H31+'Game 14'!H31+'Game 15'!H31+'Game 16'!H31+'Game 17'!H31+'Game 18'!H31+'Game 19'!H31+'Game 20'!H31+'Game 21'!H31+'Game 22'!H31+'Game 23'!H31+'Game 24'!H31</f>
        <v>23</v>
      </c>
      <c r="I25" s="32">
        <f>+'Game 1'!I31+'Game 2'!I31+'Game 3'!I31+'Game 4'!I31+'Game 5'!I31+'Game 6'!I31+'Game 7'!I31+'Game 8'!I31+'Game 9'!I31+'Game 10'!I31+'Game 11'!I31+'Game 12'!I31+'Game 13'!I31+'Game 14'!I31+'Game 15'!I31+'Game 16'!I31+'Game 17'!I31+'Game 18'!I31+'Game 19'!I31+'Game 20'!I31+'Game 21'!I31+'Game 22'!I31+'Game 23'!I31+'Game 24'!I31</f>
        <v>16</v>
      </c>
      <c r="J25" s="32">
        <f>+'Game 1'!J31+'Game 2'!J31+'Game 3'!J31+'Game 4'!J31+'Game 5'!J31+'Game 6'!J31+'Game 7'!J31+'Game 8'!J31+'Game 9'!J31+'Game 10'!J31+'Game 11'!J31+'Game 12'!J31+'Game 13'!J31+'Game 14'!J31+'Game 15'!J31+'Game 16'!J31+'Game 17'!J31+'Game 18'!J31+'Game 19'!J31+'Game 20'!J31+'Game 21'!J31+'Game 22'!J31+'Game 23'!J31+'Game 24'!J31</f>
        <v>4</v>
      </c>
      <c r="K25" s="32">
        <f>+'Game 1'!K31+'Game 2'!K31+'Game 3'!K31+'Game 4'!K31+'Game 5'!K31+'Game 6'!K31+'Game 7'!K31+'Game 8'!K31+'Game 9'!K31+'Game 10'!K31+'Game 11'!K31+'Game 12'!K31+'Game 13'!K31+'Game 14'!K31+'Game 15'!K31+'Game 16'!K31+'Game 17'!K31+'Game 18'!K31+'Game 19'!K31+'Game 20'!K31+'Game 21'!K31+'Game 22'!K31+'Game 23'!K31+'Game 24'!K31</f>
        <v>2</v>
      </c>
      <c r="L25" s="32">
        <f>+'Game 1'!L31+'Game 2'!L31+'Game 3'!L31+'Game 4'!L31+'Game 5'!L31+'Game 6'!L31+'Game 7'!L31+'Game 8'!L31+'Game 9'!L31+'Game 10'!L31+'Game 11'!L35+'Game 12'!L31+'Game 13'!L31+'Game 14'!L31+'Game 15'!L31+'Game 16'!L31+'Game 17'!L31+'Game 18'!L31+'Game 19'!L31+'Game 20'!L31+'Game 21'!L31+'Game 22'!L31+'Game 23'!L31+'Game 24'!L31</f>
        <v>1</v>
      </c>
      <c r="M25" s="32">
        <f>+'Game 1'!M31+'Game 2'!M31+'Game 3'!M31+'Game 4'!M31+'Game 5'!M31+'Game 6'!M31+'Game 7'!M31+'Game 8'!M31+'Game 9'!M31+'Game 10'!M31+'Game 11'!M31+'Game 12'!M31+'Game 13'!M31+'Game 14'!M31+'Game 15'!M31+'Game 16'!M31+'Game 17'!M31+'Game 18'!M31+'Game 19'!M31+'Game 20'!M31+'Game 21'!M31+'Game 22'!M31+'Game 23'!M31+'Game 24'!M31</f>
        <v>1</v>
      </c>
      <c r="N25" s="32">
        <f>+'Game 1'!N31+'Game 2'!N31+'Game 3'!N31+'Game 4'!N31+'Game 5'!N31+'Game 6'!N31+'Game 7'!N31+'Game 8'!N31+'Game 9'!N31+'Game 10'!N31+'Game 11'!N31+'Game 12'!N31+'Game 13'!N31+'Game 14'!N31+'Game 15'!N31+'Game 16'!N31+'Game 17'!N31+'Game 18'!N31+'Game 19'!N31+'Game 20'!N31+'Game 21'!N31+'Game 22'!N31+'Game 23'!N31+'Game 24'!N31</f>
        <v>0</v>
      </c>
      <c r="O25" s="32">
        <f>+'Game 1'!O31+'Game 2'!O31+'Game 3'!O31+'Game 4'!O31+'Game 5'!O31+'Game 6'!O31+'Game 7'!O31+'Game 8'!O31+'Game 9'!O31+'Game 10'!O31+'Game 11'!O31+'Game 12'!O31+'Game 13'!O31+'Game 14'!O31+'Game 15'!O31+'Game 16'!O31+'Game 17'!O31+'Game 18'!O31+'Game 19'!O31+'Game 20'!O31+'Game 21'!O31+'Game 22'!O31+'Game 23'!O31+'Game 24'!O31</f>
        <v>1</v>
      </c>
      <c r="P25" s="32">
        <f>+'Game 1'!P31+'Game 2'!P31+'Game 3'!P31+'Game 4'!P31+'Game 5'!P31+'Game 6'!P31+'Game 7'!P31+'Game 8'!P31+'Game 9'!P31+'Game 10'!P31+'Game 11'!P31+'Game 12'!P31+'Game 13'!P31+'Game 14'!P31+'Game 15'!P31+'Game 16'!P31+'Game 17'!P31+'Game 18'!P31+'Game 19'!P31+'Game 20'!P31+'Game 21'!P31+'Game 22'!P31+'Game 23'!P31+'Game 24'!P31</f>
        <v>0</v>
      </c>
      <c r="Q25" s="32">
        <f>+'Game 1'!Q31+'Game 2'!Q31+'Game 3'!Q31+'Game 4'!Q31+'Game 5'!Q31+'Game 6'!Q31+'Game 7'!Q31+'Game 8'!Q31+'Game 9'!Q31+'Game 10'!Q31+'Game 11'!Q31+'Game 12'!Q31+'Game 13'!Q31+'Game 14'!Q31+'Game 15'!Q31+'Game 16'!Q31+'Game 17'!Q31+'Game 18'!Q31+'Game 19'!Q31+'Game 20'!Q31+'Game 21'!Q31+'Game 22'!Q31+'Game 23'!Q31+'Game 24'!Q31</f>
        <v>0</v>
      </c>
      <c r="R25" s="32">
        <f>+'Game 1'!R31+'Game 2'!R31+'Game 3'!R31+'Game 4'!R31+'Game 5'!R31+'Game 6'!R31+'Game 7'!R31+'Game 8'!R31+'Game 9'!R31+'Game 10'!R31+'Game 11'!R31+'Game 12'!R31+'Game 13'!R31+'Game 14'!R31+'Game 15'!R31+'Game 16'!R31+'Game 17'!R31+'Game 18'!R31+'Game 19'!R31+'Game 20'!R31+'Game 21'!R31+'Game 22'!R31+'Game 23'!R31+'Game 24'!R31</f>
        <v>0</v>
      </c>
      <c r="S25" s="32">
        <f>+'Game 1'!S31+'Game 2'!S31+'Game 3'!S31+'Game 4'!S31+'Game 5'!S31+'Game 6'!S31+'Game 7'!S31+'Game 8'!S31+'Game 9'!S31+'Game 10'!S31+'Game 11'!S31+'Game 12'!S31+'Game 13'!S31+'Game 14'!S31+'Game 15'!S31+'Game 16'!S31+'Game 17'!S31+'Game 18'!S31+'Game 19'!S31+'Game 20'!S31+'Game 21'!S31+'Game 22'!S31+'Game 23'!S31+'Game 24'!S31</f>
        <v>15</v>
      </c>
      <c r="T25" s="32">
        <f>+'Game 1'!T31+'Game 2'!T31+'Game 3'!T31+'Game 4'!T31+'Game 5'!T31+'Game 6'!T31+'Game 7'!T31+'Game 8'!T31+'Game 9'!T31+'Game 10'!T31+'Game 11'!T31+'Game 12'!T31+'Game 13'!T31+'Game 14'!T31+'Game 15'!T31+'Game 16'!T31+'Game 17'!T31+'Game 18'!T31+'Game 19'!T31+'Game 20'!T31+'Game 21'!T31+'Game 22'!T31+'Game 23'!T31+'Game 24'!T31</f>
        <v>2</v>
      </c>
      <c r="U25" s="32">
        <f>+'Game 1'!U31+'Game 2'!U31+'Game 3'!U31+'Game 4'!U31+'Game 5'!U31+'Game 6'!U31+'Game 7'!U31+'Game 8'!U31+'Game 9'!U31+'Game 10'!U31+'Game 11'!U31+'Game 12'!U31+'Game 13'!U31+'Game 14'!U31+'Game 15'!U31+'Game 16'!U31+'Game 17'!U31+'Game 18'!U31+'Game 19'!U31+'Game 20'!U31+'Game 21'!U31+'Game 22'!U31+'Game 23'!U31+'Game 24'!U31</f>
        <v>5</v>
      </c>
      <c r="V25" s="32">
        <f>+'Game 1'!V31+'Game 2'!V31+'Game 3'!V31+'Game 4'!V31+'Game 5'!V31+'Game 6'!V31+'Game 7'!V31+'Game 8'!V31+'Game 9'!V31+'Game 10'!V31+'Game 11'!V31+'Game 12'!V31+'Game 13'!V31+'Game 14'!V31+'Game 15'!V31+'Game 16'!V31+'Game 17'!V31+'Game 18'!V31+'Game 19'!V31+'Game 20'!V31+'Game 21'!V31+'Game 22'!V31+'Game 23'!V31+'Game 24'!V31</f>
        <v>34</v>
      </c>
      <c r="W25" s="33">
        <f t="shared" si="0"/>
        <v>0.58620689655172409</v>
      </c>
      <c r="X25" s="33">
        <f t="shared" si="2"/>
        <v>0.40677966101694918</v>
      </c>
      <c r="Y25" s="33">
        <f t="shared" si="1"/>
        <v>0.39655172413793105</v>
      </c>
      <c r="AA25" s="18" t="s">
        <v>25</v>
      </c>
      <c r="AB25" s="7" t="s">
        <v>67</v>
      </c>
      <c r="AC25" s="2"/>
      <c r="AD25" s="18" t="s">
        <v>36</v>
      </c>
      <c r="AE25" s="7" t="s">
        <v>71</v>
      </c>
    </row>
    <row r="26" spans="1:37" ht="15.6" x14ac:dyDescent="0.3">
      <c r="A26" s="12">
        <v>20</v>
      </c>
      <c r="B26" s="109">
        <v>4</v>
      </c>
      <c r="C26" s="110" t="s">
        <v>139</v>
      </c>
      <c r="D26" s="32">
        <f>+'Game 1'!D35+'Game 2'!D32+'Game 3'!D32+'Game 4'!D32+'Game 5'!D32+'Game 6'!D32+'Game 7'!D32+'Game 8'!D32+'Game 9'!D32+'Game 10'!D32+'Game 11'!D32+'Game 12'!D32+'Game 13'!D32+'Game 14'!D32+'Game 15'!D32+'Game 16'!D32+'Game 17'!D32+'Game 18'!D32+'Game 19'!D32+'Game 20'!D32+'Game 21'!D32+'Game 22'!D32+'Game 23'!D32+'Game 24'!D32</f>
        <v>9</v>
      </c>
      <c r="E26" s="32">
        <f>+'Game 1'!E35+'Game 2'!E32+'Game 3'!E32+'Game 4'!E32+'Game 5'!E32+'Game 6'!E32+'Game 7'!E32+'Game 8'!E32+'Game 9'!E32+'Game 10'!E32+'Game 11'!E32+'Game 12'!E32+'Game 13'!E32+'Game 14'!E32+'Game 15'!E32+'Game 16'!E32+'Game 17'!E32+'Game 18'!E32+'Game 19'!E32+'Game 20'!E32+'Game 21'!E32+'Game 22'!E32+'Game 23'!E32+'Game 24'!E32</f>
        <v>17</v>
      </c>
      <c r="F26" s="32">
        <f>+'Game 1'!F35+'Game 2'!F32+'Game 3'!F32+'Game 4'!F32+'Game 5'!F32+'Game 6'!F32+'Game 7'!F32+'Game 8'!F32+'Game 9'!F32+'Game 10'!F32+'Game 11'!F32+'Game 12'!F32+'Game 13'!F32+'Game 14'!F32+'Game 15'!F32+'Game 16'!F32+'Game 17'!F32+'Game 18'!F32+'Game 19'!F32+'Game 20'!F32+'Game 21'!F32+'Game 22'!F32+'Game 23'!F32+'Game 24'!F32</f>
        <v>16</v>
      </c>
      <c r="G26" s="32">
        <f>+'Game 1'!G35+'Game 2'!G32+'Game 3'!G32+'Game 4'!G32+'Game 5'!G32+'Game 6'!G32+'Game 7'!G32+'Game 8'!G32+'Game 9'!G32+'Game 10'!G32+'Game 11'!G32+'Game 12'!G32+'Game 13'!G32+'Game 14'!G32+'Game 15'!G32+'Game 16'!G32+'Game 17'!G32+'Game 18'!G32+'Game 19'!G32+'Game 20'!G32+'Game 21'!G32+'Game 22'!G32+'Game 23'!G32+'Game 24'!G32</f>
        <v>1</v>
      </c>
      <c r="H26" s="32">
        <f>+'Game 1'!H35+'Game 2'!H32+'Game 3'!H32+'Game 4'!H32+'Game 5'!H32+'Game 6'!H32+'Game 7'!H32+'Game 8'!H32+'Game 9'!H32+'Game 10'!H32+'Game 11'!H32+'Game 12'!H32+'Game 13'!H32+'Game 14'!H32+'Game 15'!H32+'Game 16'!H32+'Game 17'!H32+'Game 18'!H32+'Game 19'!H32+'Game 20'!H32+'Game 21'!H32+'Game 22'!H32+'Game 23'!H32+'Game 24'!H32</f>
        <v>2</v>
      </c>
      <c r="I26" s="32">
        <f>+'Game 1'!I35+'Game 2'!I32+'Game 3'!I32+'Game 4'!I32+'Game 5'!I32+'Game 6'!I32+'Game 7'!I32+'Game 8'!I32+'Game 9'!I32+'Game 10'!I32+'Game 11'!I32+'Game 12'!I32+'Game 13'!I32+'Game 14'!I32+'Game 15'!I32+'Game 16'!I32+'Game 17'!I32+'Game 18'!I32+'Game 19'!I32+'Game 20'!I32+'Game 21'!I32+'Game 22'!I32+'Game 23'!I32+'Game 24'!I32</f>
        <v>2</v>
      </c>
      <c r="J26" s="32">
        <f>+'Game 1'!J35+'Game 2'!J32+'Game 3'!J32+'Game 4'!J32+'Game 5'!J32+'Game 6'!J32+'Game 7'!J32+'Game 8'!J32+'Game 9'!J32+'Game 10'!J32+'Game 11'!J32+'Game 12'!J32+'Game 13'!J32+'Game 14'!J32+'Game 15'!J32+'Game 16'!J32+'Game 17'!J32+'Game 18'!J32+'Game 19'!J32+'Game 20'!J32+'Game 21'!J32+'Game 22'!J32+'Game 23'!J32+'Game 24'!J32</f>
        <v>0</v>
      </c>
      <c r="K26" s="32">
        <f>+'Game 1'!K35+'Game 2'!K32+'Game 3'!K32+'Game 4'!K32+'Game 5'!K32+'Game 6'!K32+'Game 7'!K32+'Game 8'!K32+'Game 9'!K32+'Game 10'!K32+'Game 11'!K32+'Game 12'!K32+'Game 13'!K32+'Game 14'!K32+'Game 15'!K32+'Game 16'!K32+'Game 17'!K32+'Game 18'!K32+'Game 19'!K32+'Game 20'!K32+'Game 21'!K32+'Game 22'!K32+'Game 23'!K32+'Game 24'!K32</f>
        <v>0</v>
      </c>
      <c r="L26" s="32">
        <f>+'Game 1'!L35+'Game 2'!L32+'Game 3'!L32+'Game 4'!L32+'Game 5'!L32+'Game 6'!L32+'Game 7'!L32+'Game 8'!L32+'Game 9'!L32+'Game 10'!L32+'Game 11'!L32+'Game 12'!L32+'Game 13'!L32+'Game 14'!L32+'Game 15'!L32+'Game 16'!L32+'Game 17'!L32+'Game 18'!L32+'Game 19'!L32+'Game 20'!L32+'Game 21'!L32+'Game 22'!L32+'Game 23'!L32+'Game 24'!L32</f>
        <v>0</v>
      </c>
      <c r="M26" s="32">
        <f>+'Game 1'!M35+'Game 2'!M32+'Game 3'!M32+'Game 4'!M32+'Game 5'!M32+'Game 6'!M32+'Game 7'!M32+'Game 8'!M32+'Game 9'!M32+'Game 10'!M32+'Game 11'!M32+'Game 12'!M32+'Game 13'!M32+'Game 14'!M32+'Game 15'!M32+'Game 16'!M32+'Game 17'!M32+'Game 18'!M32+'Game 19'!M32+'Game 20'!M32+'Game 21'!M32+'Game 22'!M32+'Game 23'!M32+'Game 24'!M32</f>
        <v>1</v>
      </c>
      <c r="N26" s="32">
        <f>+'Game 1'!N35+'Game 2'!N32+'Game 3'!N32+'Game 4'!N32+'Game 5'!N32+'Game 6'!N32+'Game 7'!N32+'Game 8'!N32+'Game 9'!N32+'Game 10'!N32+'Game 11'!N32+'Game 12'!N32+'Game 13'!N32+'Game 14'!N32+'Game 15'!N32+'Game 16'!N32+'Game 17'!N32+'Game 18'!N32+'Game 19'!N32+'Game 20'!N32+'Game 21'!N32+'Game 22'!N32+'Game 23'!N32+'Game 24'!N32</f>
        <v>0</v>
      </c>
      <c r="O26" s="32">
        <f>+'Game 1'!O35+'Game 2'!O32+'Game 3'!O32+'Game 4'!O32+'Game 5'!O32+'Game 6'!O32+'Game 7'!O32+'Game 8'!O32+'Game 9'!O32+'Game 10'!O32+'Game 11'!O32+'Game 12'!O32+'Game 13'!O32+'Game 14'!O32+'Game 15'!O32+'Game 16'!O32+'Game 17'!O32+'Game 18'!O32+'Game 19'!O32+'Game 20'!O32+'Game 21'!O32+'Game 22'!O32+'Game 23'!O32+'Game 24'!O32</f>
        <v>0</v>
      </c>
      <c r="P26" s="32">
        <f>+'Game 1'!P35+'Game 2'!P32+'Game 3'!P32+'Game 4'!P32+'Game 5'!P32+'Game 6'!P32+'Game 7'!P32+'Game 8'!P32+'Game 9'!P32+'Game 10'!P32+'Game 11'!P32+'Game 12'!P32+'Game 13'!P32+'Game 14'!P32+'Game 15'!P32+'Game 16'!P32+'Game 17'!P32+'Game 18'!P32+'Game 19'!P32+'Game 20'!P32+'Game 21'!P32+'Game 22'!P32+'Game 23'!P32+'Game 24'!P32</f>
        <v>0</v>
      </c>
      <c r="Q26" s="32">
        <f>+'Game 1'!Q35+'Game 2'!Q32+'Game 3'!Q32+'Game 4'!Q32+'Game 5'!Q32+'Game 6'!Q32+'Game 7'!Q32+'Game 8'!Q32+'Game 9'!Q32+'Game 10'!Q32+'Game 11'!Q32+'Game 12'!Q32+'Game 13'!Q32+'Game 14'!Q32+'Game 15'!Q32+'Game 16'!Q32+'Game 17'!Q32+'Game 18'!Q32+'Game 19'!Q32+'Game 20'!Q32+'Game 21'!Q32+'Game 22'!Q32+'Game 23'!Q32+'Game 24'!Q32</f>
        <v>0</v>
      </c>
      <c r="R26" s="32">
        <f>+'Game 1'!R35+'Game 2'!R32+'Game 3'!R32+'Game 4'!R32+'Game 5'!R32+'Game 6'!R32+'Game 7'!R32+'Game 8'!R32+'Game 9'!R32+'Game 10'!R32+'Game 11'!R32+'Game 12'!R32+'Game 13'!R32+'Game 14'!R32+'Game 15'!R32+'Game 16'!R32+'Game 17'!R32+'Game 18'!R32+'Game 19'!R32+'Game 20'!R32+'Game 21'!R32+'Game 22'!R32+'Game 23'!R32+'Game 24'!R32</f>
        <v>0</v>
      </c>
      <c r="S26" s="32">
        <f>+'Game 1'!S35+'Game 2'!S32+'Game 3'!S32+'Game 4'!S32+'Game 5'!S32+'Game 6'!S32+'Game 7'!S32+'Game 8'!S32+'Game 9'!S32+'Game 10'!S32+'Game 11'!S32+'Game 12'!S32+'Game 13'!S32+'Game 14'!S32+'Game 15'!S32+'Game 16'!S32+'Game 17'!S32+'Game 18'!S32+'Game 19'!S32+'Game 20'!S32+'Game 21'!S32+'Game 22'!S32+'Game 23'!S32+'Game 24'!S32</f>
        <v>8</v>
      </c>
      <c r="T26" s="32">
        <f>+'Game 1'!T35+'Game 2'!T32+'Game 3'!T32+'Game 4'!T32+'Game 5'!T32+'Game 6'!T32+'Game 7'!T32+'Game 8'!T32+'Game 9'!T32+'Game 10'!T32+'Game 11'!T32+'Game 12'!T32+'Game 13'!T32+'Game 14'!T32+'Game 15'!T32+'Game 16'!T32+'Game 17'!T32+'Game 18'!T32+'Game 19'!T32+'Game 20'!T32+'Game 21'!T32+'Game 22'!T32+'Game 23'!T32+'Game 24'!T32</f>
        <v>0</v>
      </c>
      <c r="U26" s="32">
        <f>+'Game 1'!U35+'Game 2'!U32+'Game 3'!U32+'Game 4'!U32+'Game 5'!U32+'Game 6'!U32+'Game 7'!U32+'Game 8'!U32+'Game 9'!U32+'Game 10'!U32+'Game 11'!U32+'Game 12'!U32+'Game 13'!U32+'Game 14'!U32+'Game 15'!U32+'Game 16'!U32+'Game 17'!U32+'Game 18'!U32+'Game 19'!U32+'Game 20'!U32+'Game 21'!U32+'Game 22'!U32+'Game 23'!U32+'Game 24'!U32</f>
        <v>0</v>
      </c>
      <c r="V26" s="32">
        <f>+'Game 1'!V35+'Game 2'!V32+'Game 3'!V32+'Game 4'!V32+'Game 5'!V32+'Game 6'!V32+'Game 7'!V32+'Game 8'!V32+'Game 9'!V32+'Game 10'!V32+'Game 11'!V32+'Game 12'!V32+'Game 13'!V32+'Game 14'!V32+'Game 15'!V32+'Game 16'!V32+'Game 17'!V32+'Game 18'!V32+'Game 19'!V32+'Game 20'!V32+'Game 21'!V32+'Game 22'!V32+'Game 23'!V32+'Game 24'!V32</f>
        <v>2</v>
      </c>
      <c r="W26" s="33">
        <f t="shared" si="0"/>
        <v>0.125</v>
      </c>
      <c r="X26" s="33">
        <f t="shared" si="2"/>
        <v>0.17647058823529413</v>
      </c>
      <c r="Y26" s="33">
        <f t="shared" si="1"/>
        <v>0.125</v>
      </c>
      <c r="AA26" s="18" t="s">
        <v>26</v>
      </c>
      <c r="AB26" s="7" t="s">
        <v>70</v>
      </c>
      <c r="AC26" s="2"/>
      <c r="AD26" s="18" t="s">
        <v>37</v>
      </c>
      <c r="AE26" s="7" t="s">
        <v>74</v>
      </c>
    </row>
    <row r="27" spans="1:37" ht="15.6" x14ac:dyDescent="0.3">
      <c r="A27" s="12"/>
      <c r="B27" s="13"/>
      <c r="C27" s="1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AA27" s="18" t="s">
        <v>72</v>
      </c>
      <c r="AB27" s="7" t="s">
        <v>73</v>
      </c>
      <c r="AC27" s="49"/>
      <c r="AD27" s="53"/>
      <c r="AE27" s="49"/>
    </row>
    <row r="28" spans="1:37" ht="15.6" x14ac:dyDescent="0.3">
      <c r="A28" s="12"/>
      <c r="B28" s="17"/>
      <c r="C28" s="60" t="s">
        <v>96</v>
      </c>
      <c r="D28" s="66"/>
      <c r="E28" s="66">
        <f>SUM(E7:E27)</f>
        <v>767</v>
      </c>
      <c r="F28" s="66">
        <f>SUM(F7:F27)</f>
        <v>678</v>
      </c>
      <c r="G28" s="66">
        <f>SUM(G7:G27)</f>
        <v>196</v>
      </c>
      <c r="H28" s="66">
        <f>SUM(H7:H27)</f>
        <v>282</v>
      </c>
      <c r="I28" s="66">
        <f>SUM(I7:I27)</f>
        <v>191</v>
      </c>
      <c r="J28" s="66">
        <f>SUM(J7:J27)</f>
        <v>47</v>
      </c>
      <c r="K28" s="66">
        <f>SUM(K7:K27)</f>
        <v>19</v>
      </c>
      <c r="L28" s="66">
        <f>SUM(L7:L27)</f>
        <v>22</v>
      </c>
      <c r="M28" s="66">
        <f>SUM(M7:M27)</f>
        <v>58</v>
      </c>
      <c r="N28" s="66">
        <f>SUM(N7:N27)</f>
        <v>10</v>
      </c>
      <c r="O28" s="66">
        <f>SUM(O7:O27)</f>
        <v>4</v>
      </c>
      <c r="P28" s="66">
        <f>SUM(P7:P27)</f>
        <v>14</v>
      </c>
      <c r="Q28" s="66">
        <f>SUM(Q7:Q27)</f>
        <v>2</v>
      </c>
      <c r="R28" s="66">
        <f>SUM(R7:R27)</f>
        <v>4</v>
      </c>
      <c r="S28" s="66">
        <f>SUM(S7:S27)</f>
        <v>110</v>
      </c>
      <c r="T28" s="66">
        <f>SUM(T7:T27)</f>
        <v>25</v>
      </c>
      <c r="U28" s="66">
        <f>SUM(U7:U27)</f>
        <v>162</v>
      </c>
      <c r="V28" s="66">
        <f>SUM(V7:V27)</f>
        <v>430</v>
      </c>
      <c r="W28" s="64">
        <f>(I28+(2*J28)+(3*K28)+(4*L28))/F28</f>
        <v>0.63421828908554567</v>
      </c>
      <c r="X28" s="64">
        <f>(H28+M28+P28)/(F28+M28+P28+R28)</f>
        <v>0.46949602122015915</v>
      </c>
      <c r="Y28" s="64">
        <f>H28/F28</f>
        <v>0.41592920353982299</v>
      </c>
      <c r="AA28" s="18" t="s">
        <v>75</v>
      </c>
      <c r="AB28" s="7" t="s">
        <v>76</v>
      </c>
      <c r="AC28" s="49"/>
      <c r="AD28" s="53"/>
      <c r="AE28" s="49"/>
    </row>
    <row r="29" spans="1:37" ht="15.6" x14ac:dyDescent="0.3">
      <c r="A29" s="12"/>
      <c r="B29" s="10" t="s">
        <v>27</v>
      </c>
      <c r="C29" s="15"/>
      <c r="D29" s="15"/>
      <c r="E29" s="15"/>
      <c r="F29" s="15"/>
      <c r="G29" s="15"/>
      <c r="H29" s="15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52"/>
      <c r="AA29" s="18" t="s">
        <v>77</v>
      </c>
      <c r="AB29" s="7" t="s">
        <v>78</v>
      </c>
      <c r="AC29" s="54"/>
      <c r="AD29" s="54"/>
      <c r="AE29" s="54"/>
    </row>
    <row r="30" spans="1:37" ht="13.8" x14ac:dyDescent="0.25">
      <c r="A30" s="12"/>
      <c r="B30" s="17" t="s">
        <v>11</v>
      </c>
      <c r="C30" s="17" t="s">
        <v>29</v>
      </c>
      <c r="D30" s="17" t="s">
        <v>117</v>
      </c>
      <c r="E30" s="17" t="s">
        <v>30</v>
      </c>
      <c r="F30" s="17" t="s">
        <v>14</v>
      </c>
      <c r="G30" s="17" t="s">
        <v>31</v>
      </c>
      <c r="H30" s="17" t="s">
        <v>32</v>
      </c>
      <c r="I30" s="17" t="s">
        <v>15</v>
      </c>
      <c r="J30" s="17" t="s">
        <v>19</v>
      </c>
      <c r="K30" s="17" t="s">
        <v>20</v>
      </c>
      <c r="L30" s="17" t="s">
        <v>33</v>
      </c>
      <c r="M30" s="17" t="s">
        <v>115</v>
      </c>
      <c r="N30" s="17" t="s">
        <v>79</v>
      </c>
      <c r="O30" s="17" t="s">
        <v>34</v>
      </c>
      <c r="P30" s="17" t="s">
        <v>35</v>
      </c>
      <c r="Q30" s="17" t="s">
        <v>36</v>
      </c>
      <c r="R30" s="17" t="s">
        <v>37</v>
      </c>
      <c r="S30" s="17" t="s">
        <v>65</v>
      </c>
      <c r="T30" s="17" t="s">
        <v>68</v>
      </c>
      <c r="U30" s="30"/>
    </row>
    <row r="31" spans="1:37" ht="15.75" customHeight="1" x14ac:dyDescent="0.25">
      <c r="A31" s="12">
        <v>1</v>
      </c>
      <c r="B31" s="109">
        <v>6</v>
      </c>
      <c r="C31" s="110" t="s">
        <v>120</v>
      </c>
      <c r="D31" s="32">
        <f>+'Game 1'!D38+'Game 2'!D35+'Game 3'!D35+'Game 4'!D35+'Game 5'!D35+'Game 6'!D35+'Game 7'!D35+'Game 8'!D35+'Game 9'!D35+'Game 10'!D35+'Game 11'!D35+'Game 12'!D35+'Game 13'!D35+'Game 14'!D35+'Game 15'!D35+'Game 16'!D35+'Game 17'!D35+'Game 18'!D35+'Game 19'!D35+'Game 20'!D35+'Game 21'!D35+'Game 22'!D35+'Game 23'!D35+'Game 24'!D35</f>
        <v>10</v>
      </c>
      <c r="E31" s="36">
        <f>+'Game 1'!E38+'Game 2'!E35+'Game 3'!E35+'Game 4'!E35+'Game 5'!E35+'Game 6'!E35+'Game 7'!E35+'Game 8'!E35+'Game 9'!E35+'Game 10'!E35+'Game 11'!E35+'Game 12'!E35+'Game 13'!E35+'Game 14'!E35+'Game 15'!E35+'Game 16'!E35+'Game 17'!E35+'Game 18'!E35+'Game 19'!E35+'Game 20'!E35+'Game 21'!E35+'Game 22'!E35+'Game 23'!E35+'Game 24'!E35</f>
        <v>50.7</v>
      </c>
      <c r="F31" s="32">
        <f>+'Game 1'!F38+'Game 2'!F35+'Game 3'!F35+'Game 4'!F35+'Game 5'!F35+'Game 6'!F35+'Game 7'!F35+'Game 8'!F35+'Game 9'!F35+'Game 10'!F35+'Game 11'!F35+'Game 12'!F35+'Game 13'!F35+'Game 14'!F35+'Game 15'!F35+'Game 16'!F35+'Game 17'!F35+'Game 18'!F35+'Game 19'!F35+'Game 20'!F35+'Game 21'!F35+'Game 22'!F35+'Game 23'!F35+'Game 24'!F35</f>
        <v>47</v>
      </c>
      <c r="G31" s="32">
        <f>+'Game 1'!G38+'Game 2'!G35+'Game 3'!G35+'Game 4'!G35+'Game 5'!G35+'Game 6'!G35+'Game 7'!G35+'Game 8'!G35+'Game 9'!G35+'Game 10'!G35+'Game 11'!G35+'Game 12'!G35+'Game 13'!G35+'Game 14'!G35+'Game 15'!G35+'Game 16'!G35+'Game 17'!G35+'Game 18'!G35+'Game 19'!G35+'Game 20'!G35+'Game 21'!G35+'Game 22'!G35+'Game 23'!G35+'Game 24'!G35</f>
        <v>43</v>
      </c>
      <c r="H31" s="32">
        <f>+'Game 1'!H38+'Game 2'!H35+'Game 3'!H35+'Game 4'!H35+'Game 5'!H35+'Game 6'!H35+'Game 7'!H35+'Game 8'!H35+'Game 9'!H35+'Game 10'!H35+'Game 11'!H35+'Game 12'!H35+'Game 13'!H35+'Game 14'!H35+'Game 15'!H35+'Game 16'!H35+'Game 17'!H35+'Game 18'!H35+'Game 19'!H35+'Game 20'!H35+'Game 21'!H35+'Game 22'!H35+'Game 23'!H35+'Game 24'!H35</f>
        <v>224</v>
      </c>
      <c r="I31" s="32">
        <f>+'Game 1'!I38+'Game 2'!I35+'Game 3'!I35+'Game 4'!I35+'Game 5'!I35+'Game 6'!I35+'Game 7'!I35+'Game 8'!I35+'Game 9'!I35+'Game 10'!I35+'Game 11'!I35+'Game 12'!I35+'Game 13'!I35+'Game 14'!I35+'Game 15'!I35+'Game 16'!I35+'Game 17'!I35+'Game 18'!I35+'Game 19'!I35+'Game 20'!I35+'Game 21'!I35+'Game 22'!I35+'Game 23'!I35+'Game 24'!I35</f>
        <v>74</v>
      </c>
      <c r="J31" s="32">
        <f>+'Game 1'!J38+'Game 2'!J35+'Game 3'!J35+'Game 4'!J35+'Game 5'!J35+'Game 6'!J35+'Game 7'!J35+'Game 8'!J35+'Game 9'!J35+'Game 10'!J35+'Game 11'!J35+'Game 12'!J35+'Game 13'!J35+'Game 14'!J35+'Game 15'!J35+'Game 16'!J35+'Game 17'!J35+'Game 18'!J35+'Game 19'!J35+'Game 20'!J35+'Game 21'!J35+'Game 22'!J35+'Game 23'!J35+'Game 24'!J35</f>
        <v>7</v>
      </c>
      <c r="K31" s="32">
        <f>+'Game 1'!K38+'Game 2'!K35+'Game 3'!K35+'Game 4'!K35+'Game 5'!K35+'Game 6'!K35+'Game 7'!K35+'Game 8'!K35+'Game 9'!K35+'Game 10'!K35+'Game 11'!K35+'Game 12'!K35+'Game 13'!K35+'Game 14'!K35+'Game 15'!K35+'Game 16'!K35+'Game 17'!K35+'Game 18'!K35+'Game 19'!K35+'Game 20'!K35+'Game 21'!K35+'Game 22'!K35+'Game 23'!K35+'Game 24'!K35</f>
        <v>14</v>
      </c>
      <c r="L31" s="32">
        <f>+'Game 1'!L38+'Game 2'!L35+'Game 3'!L35+'Game 4'!L35+'Game 5'!L35+'Game 6'!L35+'Game 7'!L35+'Game 8'!L35+'Game 9'!L35+'Game 10'!L35+'Game 11'!L35+'Game 12'!L35+'Game 13'!L35+'Game 14'!L35+'Game 15'!L35+'Game 16'!L35+'Game 17'!L35+'Game 18'!L35+'Game 19'!L35+'Game 20'!L35+'Game 21'!L35+'Game 22'!L35+'Game 23'!L35+'Game 24'!L35</f>
        <v>0</v>
      </c>
      <c r="M31" s="32">
        <f>+'Game 1'!M38+'Game 2'!M35+'Game 3'!M35+'Game 4'!M35+'Game 5'!M35+'Game 6'!M35+'Game 7'!M35+'Game 8'!M35+'Game 9'!M35+'Game 10'!M35+'Game 11'!M35+'Game 12'!M35+'Game 13'!M35+'Game 14'!M35+'Game 15'!M35+'Game 16'!M35+'Game 17'!M35+'Game 18'!M35+'Game 19'!M35+'Game 20'!M35+'Game 21'!M35+'Game 22'!M35+'Game 23'!M35+'Game 24'!M35</f>
        <v>0</v>
      </c>
      <c r="N31" s="32">
        <f>+'Game 1'!N38+'Game 2'!N35+'Game 3'!N35+'Game 4'!N35+'Game 5'!N35+'Game 6'!N35+'Game 7'!N35+'Game 8'!N35+'Game 9'!N35+'Game 10'!N35+'Game 11'!N35+'Game 12'!N35+'Game 13'!N35+'Game 14'!N35+'Game 15'!N35+'Game 16'!N35+'Game 17'!N35+'Game 18'!N35+'Game 19'!N35+'Game 20'!N35+'Game 21'!N35+'Game 22'!N35+'Game 23'!N35+'Game 24'!N35</f>
        <v>36</v>
      </c>
      <c r="O31" s="32">
        <f>+'Game 1'!O38+'Game 2'!O35+'Game 3'!O35+'Game 4'!O35+'Game 5'!O35+'Game 6'!O35+'Game 7'!O35+'Game 8'!O35+'Game 9'!O35+'Game 10'!O35+'Game 11'!O35+'Game 12'!O35+'Game 13'!O35+'Game 14'!O35+'Game 15'!O35+'Game 16'!O35+'Game 17'!O35+'Game 18'!O35+'Game 19'!O35+'Game 20'!O35+'Game 21'!O35+'Game 22'!O35+'Game 23'!O35+'Game 24'!O35</f>
        <v>4</v>
      </c>
      <c r="P31" s="32">
        <f>+'Game 1'!P38+'Game 2'!P35+'Game 3'!P35+'Game 4'!P35+'Game 5'!P35+'Game 6'!P35+'Game 7'!P35+'Game 8'!P35+'Game 9'!P35+'Game 10'!P35+'Game 11'!P35+'Game 12'!P35+'Game 13'!P35+'Game 14'!P35+'Game 15'!P35+'Game 16'!P35+'Game 17'!P35+'Game 18'!P35+'Game 19'!P35+'Game 20'!P35+'Game 21'!P35+'Game 22'!P35+'Game 23'!P35+'Game 24'!P35</f>
        <v>4</v>
      </c>
      <c r="Q31" s="32">
        <f>+'Game 1'!Q38+'Game 2'!Q35+'Game 3'!Q35+'Game 4'!Q35+'Game 5'!Q35+'Game 6'!Q35+'Game 7'!Q35+'Game 8'!Q35+'Game 9'!Q35+'Game 10'!Q35+'Game 11'!Q35+'Game 12'!Q35+'Game 13'!Q35+'Game 14'!Q35+'Game 15'!Q35+'Game 16'!Q35+'Game 17'!Q35+'Game 18'!Q35+'Game 19'!Q35+'Game 20'!Q35+'Game 21'!Q35+'Game 22'!Q35+'Game 23'!Q35+'Game 24'!Q35</f>
        <v>5</v>
      </c>
      <c r="R31" s="32">
        <f>+'Game 1'!R38+'Game 2'!R35+'Game 3'!R35+'Game 4'!R35+'Game 5'!R35+'Game 6'!R35+'Game 7'!R35+'Game 8'!R35+'Game 9'!R35+'Game 10'!R35+'Game 11'!R35+'Game 12'!R35+'Game 13'!R35+'Game 14'!R35+'Game 15'!R35+'Game 16'!R35+'Game 17'!R35+'Game 18'!R35+'Game 19'!R35+'Game 20'!R35+'Game 21'!R35+'Game 22'!R35+'Game 23'!R35+'Game 24'!R35</f>
        <v>0</v>
      </c>
      <c r="S31" s="33">
        <f>I31/(H31-K31-L31-M31)</f>
        <v>0.35238095238095241</v>
      </c>
      <c r="T31" s="38">
        <f t="shared" ref="T31:T37" si="3">G31/E31*7</f>
        <v>5.9368836291913212</v>
      </c>
      <c r="U31" s="30"/>
    </row>
    <row r="32" spans="1:37" ht="15.75" customHeight="1" x14ac:dyDescent="0.25">
      <c r="A32" s="12">
        <v>2</v>
      </c>
      <c r="B32" s="109">
        <v>8</v>
      </c>
      <c r="C32" s="110" t="s">
        <v>126</v>
      </c>
      <c r="D32" s="32">
        <f>+'Game 1'!D39+'Game 2'!D36+'Game 3'!D36+'Game 4'!D36+'Game 5'!D36+'Game 6'!D36+'Game 7'!D36+'Game 8'!D36+'Game 9'!D36+'Game 10'!D36+'Game 11'!D36+'Game 12'!D36+'Game 13'!D36+'Game 14'!D36+'Game 15'!D36+'Game 16'!D36+'Game 17'!D36+'Game 18'!D36+'Game 19'!D36+'Game 20'!D36+'Game 21'!D36+'Game 22'!D36+'Game 23'!D36+'Game 24'!D36</f>
        <v>10</v>
      </c>
      <c r="E32" s="36">
        <f>+'Game 1'!E39+'Game 2'!E36+'Game 3'!E36+'Game 4'!E36+'Game 5'!E36+'Game 6'!E36+'Game 7'!E36+'Game 8'!E36+'Game 9'!E36+'Game 10'!E36+'Game 11'!E36+'Game 12'!E36+'Game 13'!E36+'Game 14'!E36+'Game 15'!E36+'Game 16'!E36+'Game 17'!E36+'Game 18'!E36+'Game 19'!E36+'Game 20'!E36+'Game 21'!E36+'Game 22'!E36+'Game 23'!E36+'Game 24'!E36</f>
        <v>49.7</v>
      </c>
      <c r="F32" s="32">
        <f>+'Game 1'!F39+'Game 2'!F36+'Game 3'!F36+'Game 4'!F36+'Game 5'!F36+'Game 6'!F36+'Game 7'!F36+'Game 8'!F36+'Game 9'!F36+'Game 10'!F36+'Game 11'!F36+'Game 12'!F36+'Game 13'!F36+'Game 14'!F36+'Game 15'!F36+'Game 16'!F36+'Game 17'!F36+'Game 18'!F36+'Game 19'!F36+'Game 20'!F36+'Game 21'!F36+'Game 22'!F36+'Game 23'!F36+'Game 24'!F36</f>
        <v>6</v>
      </c>
      <c r="G32" s="32">
        <f>+'Game 1'!G39+'Game 2'!G36+'Game 3'!G36+'Game 4'!G36+'Game 5'!G36+'Game 6'!G36+'Game 7'!G36+'Game 8'!G36+'Game 9'!G36+'Game 10'!G36+'Game 11'!G36+'Game 12'!G36+'Game 13'!G36+'Game 14'!G36+'Game 15'!G36+'Game 16'!G36+'Game 17'!G36+'Game 18'!G36+'Game 19'!G36+'Game 20'!G36+'Game 21'!G36+'Game 22'!G36+'Game 23'!G36+'Game 24'!G36</f>
        <v>2</v>
      </c>
      <c r="H32" s="32">
        <f>+'Game 1'!H39+'Game 2'!H36+'Game 3'!H36+'Game 4'!H36+'Game 5'!H36+'Game 6'!H36+'Game 7'!H36+'Game 8'!H36+'Game 9'!H36+'Game 10'!H36+'Game 11'!H36+'Game 12'!H36+'Game 13'!H36+'Game 14'!H36+'Game 15'!H36+'Game 16'!H36+'Game 17'!H36+'Game 18'!H36+'Game 19'!H36+'Game 20'!H36+'Game 21'!H36+'Game 22'!H36+'Game 23'!H36+'Game 24'!H36</f>
        <v>173</v>
      </c>
      <c r="I32" s="32">
        <f>+'Game 1'!I39+'Game 2'!I36+'Game 3'!I36+'Game 4'!I36+'Game 5'!I36+'Game 6'!I36+'Game 7'!I36+'Game 8'!I36+'Game 9'!I36+'Game 10'!I36+'Game 11'!I36+'Game 12'!I36+'Game 13'!I36+'Game 14'!I36+'Game 15'!I36+'Game 16'!I36+'Game 17'!I36+'Game 18'!I36+'Game 19'!I36+'Game 20'!I36+'Game 21'!I36+'Game 22'!I36+'Game 23'!I36+'Game 24'!I36</f>
        <v>15</v>
      </c>
      <c r="J32" s="32">
        <f>+'Game 1'!J39+'Game 2'!J36+'Game 3'!J36+'Game 4'!J36+'Game 5'!J36+'Game 6'!J36+'Game 7'!J36+'Game 8'!J36+'Game 9'!J36+'Game 10'!J36+'Game 11'!J36+'Game 12'!J36+'Game 13'!J36+'Game 14'!J36+'Game 15'!J36+'Game 16'!J36+'Game 17'!J36+'Game 18'!J36+'Game 19'!J36+'Game 20'!J36+'Game 21'!J36+'Game 22'!J36+'Game 23'!J36+'Game 24'!J36</f>
        <v>1</v>
      </c>
      <c r="K32" s="32">
        <f>+'Game 1'!K39+'Game 2'!K36+'Game 3'!K36+'Game 4'!K36+'Game 5'!K36+'Game 6'!K36+'Game 7'!K36+'Game 8'!K36+'Game 9'!K36+'Game 10'!K36+'Game 11'!K36+'Game 12'!K36+'Game 13'!K36+'Game 14'!K36+'Game 15'!K36+'Game 16'!K36+'Game 17'!K36+'Game 18'!K36+'Game 19'!K36+'Game 20'!K36+'Game 21'!K36+'Game 22'!K36+'Game 23'!K36+'Game 24'!K36</f>
        <v>3</v>
      </c>
      <c r="L32" s="32">
        <f>+'Game 1'!L39+'Game 2'!L36+'Game 3'!L36+'Game 4'!L36+'Game 5'!L36+'Game 6'!L36+'Game 7'!L36+'Game 8'!L36+'Game 9'!L36+'Game 10'!L36+'Game 11'!L36+'Game 12'!L36+'Game 13'!L36+'Game 14'!L36+'Game 15'!L36+'Game 16'!L36+'Game 17'!L36+'Game 18'!L36+'Game 19'!L36+'Game 20'!L36+'Game 21'!L36+'Game 22'!L36+'Game 23'!L36+'Game 24'!L36</f>
        <v>2</v>
      </c>
      <c r="M32" s="32">
        <f>+'Game 1'!M39+'Game 2'!M36+'Game 3'!M36+'Game 4'!M36+'Game 5'!M36+'Game 6'!M36+'Game 7'!M36+'Game 8'!M36+'Game 9'!M36+'Game 10'!M36+'Game 11'!M36+'Game 12'!M36+'Game 13'!M36+'Game 14'!M36+'Game 15'!M36+'Game 16'!M36+'Game 17'!M36+'Game 18'!M36+'Game 19'!M36+'Game 20'!M36+'Game 21'!M36+'Game 22'!M36+'Game 23'!M36+'Game 24'!M36</f>
        <v>0</v>
      </c>
      <c r="N32" s="32">
        <f>+'Game 1'!N39+'Game 2'!N36+'Game 3'!N36+'Game 4'!N36+'Game 5'!N36+'Game 6'!N36+'Game 7'!N36+'Game 8'!N36+'Game 9'!N36+'Game 10'!N36+'Game 11'!N36+'Game 12'!N36+'Game 13'!N36+'Game 14'!N36+'Game 15'!N36+'Game 16'!N36+'Game 17'!N36+'Game 18'!N36+'Game 19'!N36+'Game 20'!N36+'Game 21'!N36+'Game 22'!N36+'Game 23'!N36+'Game 24'!N36</f>
        <v>127</v>
      </c>
      <c r="O32" s="32">
        <f>+'Game 1'!O39+'Game 2'!O36+'Game 3'!O36+'Game 4'!O36+'Game 5'!O36+'Game 6'!O36+'Game 7'!O36+'Game 8'!O36+'Game 9'!O36+'Game 10'!O36+'Game 11'!O36+'Game 12'!O36+'Game 13'!O36+'Game 14'!O36+'Game 15'!O36+'Game 16'!O36+'Game 17'!O36+'Game 18'!O36+'Game 19'!O36+'Game 20'!O36+'Game 21'!O36+'Game 22'!O36+'Game 23'!O36+'Game 24'!O36</f>
        <v>8</v>
      </c>
      <c r="P32" s="32">
        <f>+'Game 1'!P39+'Game 2'!P36+'Game 3'!P36+'Game 4'!P36+'Game 5'!P36+'Game 6'!P36+'Game 7'!P36+'Game 8'!P36+'Game 9'!P36+'Game 10'!P36+'Game 11'!P36+'Game 12'!P36+'Game 13'!P36+'Game 14'!P36+'Game 15'!P36+'Game 16'!P36+'Game 17'!P36+'Game 18'!P36+'Game 19'!P36+'Game 20'!P36+'Game 21'!P36+'Game 22'!P36+'Game 23'!P36+'Game 24'!P36</f>
        <v>0</v>
      </c>
      <c r="Q32" s="32">
        <f>+'Game 1'!Q39+'Game 2'!Q36+'Game 3'!Q36+'Game 4'!Q36+'Game 5'!Q36+'Game 6'!Q36+'Game 7'!Q36+'Game 8'!Q36+'Game 9'!Q36+'Game 10'!Q36+'Game 11'!Q36+'Game 12'!Q36+'Game 13'!Q36+'Game 14'!Q36+'Game 15'!Q36+'Game 16'!Q36+'Game 17'!Q36+'Game 18'!Q36+'Game 19'!Q36+'Game 20'!Q36+'Game 21'!Q36+'Game 22'!Q36+'Game 23'!Q36+'Game 24'!Q36</f>
        <v>5</v>
      </c>
      <c r="R32" s="32">
        <f>+'Game 1'!R39+'Game 2'!R36+'Game 3'!R36+'Game 4'!R36+'Game 5'!R36+'Game 6'!R36+'Game 7'!R36+'Game 8'!R36+'Game 9'!R36+'Game 10'!R36+'Game 11'!R36+'Game 12'!R36+'Game 13'!R36+'Game 14'!R36+'Game 15'!R36+'Game 16'!R36+'Game 17'!R36+'Game 18'!R36+'Game 19'!R36+'Game 20'!R36+'Game 21'!R36+'Game 22'!R36+'Game 23'!R36+'Game 24'!R36</f>
        <v>0</v>
      </c>
      <c r="S32" s="33">
        <f t="shared" ref="S32:S37" si="4">I32/(H32-K32-L32-M32)</f>
        <v>8.9285714285714288E-2</v>
      </c>
      <c r="T32" s="38">
        <f t="shared" ref="T32:T36" si="5">G32/E32*7</f>
        <v>0.28169014084507044</v>
      </c>
      <c r="U32" s="30"/>
      <c r="AA32" s="16"/>
      <c r="AB32" s="72" t="s">
        <v>82</v>
      </c>
      <c r="AC32" s="73"/>
      <c r="AD32" s="73"/>
      <c r="AE32" s="73"/>
      <c r="AF32" s="74"/>
      <c r="AG32" s="51"/>
      <c r="AH32" s="51"/>
      <c r="AI32" s="51"/>
      <c r="AJ32" s="51"/>
      <c r="AK32" s="51"/>
    </row>
    <row r="33" spans="1:37" ht="15.75" customHeight="1" x14ac:dyDescent="0.25">
      <c r="A33" s="12">
        <v>3</v>
      </c>
      <c r="B33" s="109">
        <v>10</v>
      </c>
      <c r="C33" s="110" t="s">
        <v>129</v>
      </c>
      <c r="D33" s="32">
        <f>+'Game 1'!D40+'Game 2'!D37+'Game 3'!D37+'Game 4'!D37+'Game 5'!D37+'Game 6'!D37+'Game 7'!D37+'Game 8'!D37+'Game 9'!D37+'Game 10'!D37+'Game 11'!D37+'Game 12'!D37+'Game 13'!D37+'Game 14'!D37+'Game 15'!D37+'Game 16'!D37+'Game 17'!D37+'Game 18'!D37+'Game 19'!D37+'Game 20'!D37+'Game 21'!D37+'Game 22'!D37+'Game 23'!D37+'Game 24'!D37</f>
        <v>8</v>
      </c>
      <c r="E33" s="36">
        <f>+'Game 1'!E40+'Game 2'!E37+'Game 3'!E37+'Game 4'!E37+'Game 5'!E37+'Game 6'!E37+'Game 7'!E37+'Game 8'!E37+'Game 9'!E37+'Game 10'!E37+'Game 11'!E37+'Game 12'!E37+'Game 13'!E37+'Game 14'!E37+'Game 15'!E37+'Game 16'!E37+'Game 17'!E37+'Game 18'!E37+'Game 19'!E37+'Game 20'!E37+'Game 21'!E37+'Game 22'!E37+'Game 23'!E37+'Game 24'!E37</f>
        <v>49</v>
      </c>
      <c r="F33" s="32">
        <f>+'Game 1'!F40+'Game 2'!F37+'Game 3'!F37+'Game 4'!F37+'Game 5'!F37+'Game 6'!F37+'Game 7'!F37+'Game 8'!F37+'Game 9'!F37+'Game 10'!F37+'Game 11'!F37+'Game 12'!F37+'Game 13'!F37+'Game 14'!F37+'Game 15'!F37+'Game 16'!F37+'Game 17'!F37+'Game 18'!F37+'Game 19'!F37+'Game 20'!F37+'Game 21'!F37+'Game 22'!F37+'Game 23'!F37+'Game 24'!F37</f>
        <v>25</v>
      </c>
      <c r="G33" s="32">
        <f>+'Game 1'!G40+'Game 2'!G37+'Game 3'!G37+'Game 4'!G37+'Game 5'!G37+'Game 6'!G37+'Game 7'!G37+'Game 8'!G37+'Game 9'!G37+'Game 10'!G37+'Game 11'!G37+'Game 12'!G37+'Game 13'!G37+'Game 14'!G37+'Game 15'!G37+'Game 16'!G37+'Game 17'!G37+'Game 18'!G37+'Game 19'!G37+'Game 20'!G37+'Game 21'!G37+'Game 22'!G37+'Game 23'!G37+'Game 24'!G37</f>
        <v>24</v>
      </c>
      <c r="H33" s="32">
        <f>+'Game 1'!H40+'Game 2'!H37+'Game 3'!H37+'Game 4'!H37+'Game 5'!H37+'Game 6'!H37+'Game 7'!H37+'Game 8'!H37+'Game 9'!H37+'Game 10'!H37+'Game 11'!H37+'Game 12'!H37+'Game 13'!H37+'Game 14'!H37+'Game 15'!H37+'Game 16'!H37+'Game 17'!H37+'Game 18'!H37+'Game 19'!H37+'Game 20'!H37+'Game 21'!H37+'Game 22'!H37+'Game 23'!H37+'Game 24'!H37</f>
        <v>213</v>
      </c>
      <c r="I33" s="32">
        <f>+'Game 1'!I40+'Game 2'!I37+'Game 3'!I37+'Game 4'!I37+'Game 5'!I37+'Game 6'!I37+'Game 7'!I37+'Game 8'!I37+'Game 9'!I37+'Game 10'!I37+'Game 11'!I37+'Game 12'!I37+'Game 13'!I37+'Game 14'!I37+'Game 15'!I37+'Game 16'!I37+'Game 17'!I37+'Game 18'!I37+'Game 19'!I37+'Game 20'!I37+'Game 21'!I37+'Game 22'!I37+'Game 23'!I37+'Game 24'!I37</f>
        <v>62</v>
      </c>
      <c r="J33" s="32">
        <f>+'Game 1'!J40+'Game 2'!J37+'Game 3'!J37+'Game 4'!J37+'Game 5'!J37+'Game 6'!J37+'Game 7'!J37+'Game 8'!J37+'Game 9'!J37+'Game 10'!J37+'Game 11'!J37+'Game 12'!J37+'Game 13'!J37+'Game 14'!J37+'Game 15'!J37+'Game 16'!J37+'Game 17'!J37+'Game 18'!J37+'Game 19'!J37+'Game 20'!J37+'Game 21'!J37+'Game 22'!J37+'Game 23'!J37+'Game 24'!J37</f>
        <v>4</v>
      </c>
      <c r="K33" s="32">
        <f>+'Game 1'!K40+'Game 2'!K37+'Game 3'!K37+'Game 4'!K37+'Game 5'!K37+'Game 6'!K37+'Game 7'!K37+'Game 8'!K37+'Game 9'!K37+'Game 10'!K37+'Game 11'!K37+'Game 12'!K37+'Game 13'!K37+'Game 14'!K37+'Game 15'!K37+'Game 16'!K37+'Game 17'!K37+'Game 18'!K37+'Game 19'!K37+'Game 20'!K37+'Game 21'!K37+'Game 22'!K37+'Game 23'!K37+'Game 24'!K37</f>
        <v>10</v>
      </c>
      <c r="L33" s="32">
        <f>+'Game 1'!L40+'Game 2'!L37+'Game 3'!L37+'Game 4'!L37+'Game 5'!L37+'Game 6'!L37+'Game 7'!L37+'Game 8'!L37+'Game 9'!L37+'Game 10'!L37+'Game 11'!L37+'Game 12'!L37+'Game 13'!L37+'Game 14'!L37+'Game 15'!L37+'Game 16'!L37+'Game 17'!L37+'Game 18'!L37+'Game 19'!L37+'Game 20'!L37+'Game 21'!L37+'Game 22'!L37+'Game 23'!L37+'Game 24'!L37</f>
        <v>0</v>
      </c>
      <c r="M33" s="32">
        <f>+'Game 1'!M40+'Game 2'!M37+'Game 3'!M37+'Game 4'!M37+'Game 5'!M37+'Game 6'!M37+'Game 7'!M37+'Game 8'!M37+'Game 9'!M37+'Game 10'!M37+'Game 11'!M37+'Game 12'!M37+'Game 13'!M37+'Game 14'!M37+'Game 15'!M37+'Game 16'!M37+'Game 17'!M37+'Game 18'!M37+'Game 19'!M37+'Game 20'!M37+'Game 21'!M37+'Game 22'!M37+'Game 23'!M37+'Game 24'!M37</f>
        <v>0</v>
      </c>
      <c r="N33" s="32">
        <f>+'Game 1'!N40+'Game 2'!N37+'Game 3'!N37+'Game 4'!N37+'Game 5'!N37+'Game 6'!N37+'Game 7'!N37+'Game 8'!N37+'Game 9'!N37+'Game 10'!N37+'Game 11'!N37+'Game 12'!N37+'Game 13'!N37+'Game 14'!N37+'Game 15'!N37+'Game 16'!N37+'Game 17'!N37+'Game 18'!N37+'Game 19'!N37+'Game 20'!N37+'Game 21'!N37+'Game 22'!N37+'Game 23'!N37+'Game 24'!N37</f>
        <v>56</v>
      </c>
      <c r="O33" s="32">
        <f>+'Game 1'!O40+'Game 2'!O37+'Game 3'!O37+'Game 4'!O37+'Game 5'!O37+'Game 6'!O37+'Game 7'!O37+'Game 8'!O37+'Game 9'!O37+'Game 10'!O37+'Game 11'!O37+'Game 12'!O37+'Game 13'!O37+'Game 14'!O37+'Game 15'!O37+'Game 16'!O37+'Game 17'!O37+'Game 18'!O37+'Game 19'!O37+'Game 20'!O37+'Game 21'!O37+'Game 22'!O37+'Game 23'!O37+'Game 24'!O37</f>
        <v>7</v>
      </c>
      <c r="P33" s="32">
        <f>+'Game 1'!P40+'Game 2'!P37+'Game 3'!P37+'Game 4'!P37+'Game 5'!P37+'Game 6'!P37+'Game 7'!P37+'Game 8'!P37+'Game 9'!P37+'Game 10'!P37+'Game 11'!P37+'Game 12'!P37+'Game 13'!P37+'Game 14'!P37+'Game 15'!P37+'Game 16'!P37+'Game 17'!P37+'Game 18'!P37+'Game 19'!P37+'Game 20'!P37+'Game 21'!P37+'Game 22'!P37+'Game 23'!P37+'Game 24'!P37</f>
        <v>0</v>
      </c>
      <c r="Q33" s="32">
        <f>+'Game 1'!Q40+'Game 2'!Q37+'Game 3'!Q37+'Game 4'!Q37+'Game 5'!Q37+'Game 6'!Q37+'Game 7'!Q37+'Game 8'!Q37+'Game 9'!Q37+'Game 10'!Q37+'Game 11'!Q37+'Game 12'!Q37+'Game 13'!Q37+'Game 14'!Q37+'Game 15'!Q37+'Game 16'!Q37+'Game 17'!Q37+'Game 18'!Q37+'Game 19'!Q37+'Game 20'!Q37+'Game 21'!Q37+'Game 22'!Q37+'Game 23'!Q37+'Game 24'!Q37</f>
        <v>6</v>
      </c>
      <c r="R33" s="32">
        <f>+'Game 1'!R40+'Game 2'!R37+'Game 3'!R37+'Game 4'!R37+'Game 5'!R37+'Game 6'!R37+'Game 7'!R37+'Game 8'!R37+'Game 9'!R37+'Game 10'!R37+'Game 11'!R37+'Game 12'!R37+'Game 13'!R37+'Game 14'!R37+'Game 15'!R37+'Game 16'!R37+'Game 17'!R37+'Game 18'!R37+'Game 19'!R37+'Game 20'!R37+'Game 21'!R37+'Game 22'!R37+'Game 23'!R37+'Game 24'!R37</f>
        <v>0</v>
      </c>
      <c r="S33" s="33">
        <f t="shared" si="4"/>
        <v>0.30541871921182268</v>
      </c>
      <c r="T33" s="38">
        <f t="shared" si="5"/>
        <v>3.4285714285714284</v>
      </c>
      <c r="U33" s="30"/>
      <c r="AA33" s="16"/>
      <c r="AB33" s="75"/>
      <c r="AC33" s="76"/>
      <c r="AD33" s="76"/>
      <c r="AE33" s="76"/>
      <c r="AF33" s="77"/>
      <c r="AG33" s="51"/>
      <c r="AH33" s="51"/>
      <c r="AI33" s="51"/>
      <c r="AJ33" s="51"/>
      <c r="AK33" s="51"/>
    </row>
    <row r="34" spans="1:37" ht="15.75" customHeight="1" x14ac:dyDescent="0.25">
      <c r="A34" s="12">
        <v>4</v>
      </c>
      <c r="B34" s="109">
        <v>88</v>
      </c>
      <c r="C34" s="110" t="s">
        <v>137</v>
      </c>
      <c r="D34" s="32">
        <f>+'Game 1'!D41+'Game 2'!D38+'Game 3'!D38+'Game 4'!D38+'Game 5'!D38+'Game 6'!D38+'Game 7'!D38+'Game 8'!D38+'Game 9'!D38+'Game 10'!D38+'Game 11'!D38+'Game 12'!D38+'Game 13'!D38+'Game 14'!D38+'Game 15'!D38+'Game 16'!D38+'Game 17'!D38+'Game 18'!D38+'Game 19'!D38+'Game 20'!D38+'Game 21'!D38+'Game 22'!D38+'Game 23'!D38+'Game 24'!D38</f>
        <v>2</v>
      </c>
      <c r="E34" s="36">
        <f>+'Game 1'!E41+'Game 2'!E38+'Game 3'!E38+'Game 4'!E38+'Game 5'!E38+'Game 6'!E38+'Game 7'!E38+'Game 8'!E38+'Game 9'!E38+'Game 10'!E38+'Game 11'!E38+'Game 12'!E38+'Game 13'!E38+'Game 14'!E38+'Game 15'!E38+'Game 16'!E38+'Game 17'!E38+'Game 18'!E38+'Game 19'!E38+'Game 20'!E38+'Game 21'!E38+'Game 22'!E38+'Game 23'!E38+'Game 24'!E38</f>
        <v>3.5999999999999996</v>
      </c>
      <c r="F34" s="32">
        <f>+'Game 1'!F41+'Game 2'!F38+'Game 3'!F38+'Game 4'!F38+'Game 5'!F38+'Game 6'!F38+'Game 7'!F38+'Game 8'!F38+'Game 9'!F38+'Game 10'!F38+'Game 11'!F38+'Game 12'!F38+'Game 13'!F38+'Game 14'!F38+'Game 15'!F38+'Game 16'!F38+'Game 17'!F38+'Game 18'!F38+'Game 19'!F38+'Game 20'!F38+'Game 21'!F38+'Game 22'!F38+'Game 23'!F38+'Game 24'!F38</f>
        <v>12</v>
      </c>
      <c r="G34" s="32">
        <f>+'Game 1'!G41+'Game 2'!G38+'Game 3'!G38+'Game 4'!G38+'Game 5'!G38+'Game 6'!G38+'Game 7'!G38+'Game 8'!G38+'Game 9'!G38+'Game 10'!G38+'Game 11'!G38+'Game 12'!G38+'Game 13'!G38+'Game 14'!G38+'Game 15'!G38+'Game 16'!G38+'Game 17'!G38+'Game 18'!G38+'Game 19'!G38+'Game 20'!G38+'Game 21'!G38+'Game 22'!G38+'Game 23'!G38+'Game 24'!G38</f>
        <v>7</v>
      </c>
      <c r="H34" s="32">
        <f>+'Game 1'!H41+'Game 2'!H38+'Game 3'!H38+'Game 4'!H38+'Game 5'!H38+'Game 6'!H38+'Game 7'!H38+'Game 8'!H38+'Game 9'!H38+'Game 10'!H38+'Game 11'!H38+'Game 12'!H38+'Game 13'!H38+'Game 14'!H38+'Game 15'!H38+'Game 16'!H38+'Game 17'!H38+'Game 18'!H38+'Game 19'!H38+'Game 20'!H38+'Game 21'!H38+'Game 22'!H38+'Game 23'!H38+'Game 24'!H38</f>
        <v>29</v>
      </c>
      <c r="I34" s="32">
        <f>+'Game 1'!I41+'Game 2'!I38+'Game 3'!I38+'Game 4'!I38+'Game 5'!I38+'Game 6'!I38+'Game 7'!I38+'Game 8'!I38+'Game 9'!I38+'Game 10'!I38+'Game 11'!I38+'Game 12'!I38+'Game 13'!I38+'Game 14'!I38+'Game 15'!I38+'Game 16'!I38+'Game 17'!I38+'Game 18'!I38+'Game 19'!I38+'Game 20'!I38+'Game 21'!I38+'Game 22'!I38+'Game 23'!I38+'Game 24'!I38</f>
        <v>10</v>
      </c>
      <c r="J34" s="32">
        <f>+'Game 1'!J41+'Game 2'!J38+'Game 3'!J38+'Game 4'!J38+'Game 5'!J38+'Game 6'!J38+'Game 7'!J38+'Game 8'!J38+'Game 9'!J38+'Game 10'!J38+'Game 11'!J38+'Game 12'!J38+'Game 13'!J38+'Game 14'!J38+'Game 15'!J38+'Game 16'!J38+'Game 17'!J38+'Game 18'!J38+'Game 19'!J38+'Game 20'!J38+'Game 21'!J38+'Game 22'!J38+'Game 23'!J38+'Game 24'!J38</f>
        <v>0</v>
      </c>
      <c r="K34" s="32">
        <f>+'Game 1'!K41+'Game 2'!K38+'Game 3'!K38+'Game 4'!K38+'Game 5'!K38+'Game 6'!K38+'Game 7'!K38+'Game 8'!K38+'Game 9'!K38+'Game 10'!K38+'Game 11'!K38+'Game 12'!K38+'Game 13'!K38+'Game 14'!K38+'Game 15'!K38+'Game 16'!K38+'Game 17'!K38+'Game 18'!K38+'Game 19'!K38+'Game 20'!K38+'Game 21'!K38+'Game 22'!K38+'Game 23'!K38+'Game 24'!K38</f>
        <v>3</v>
      </c>
      <c r="L34" s="32">
        <f>+'Game 1'!L41+'Game 2'!L38+'Game 3'!L38+'Game 4'!L38+'Game 5'!L38+'Game 6'!L38+'Game 7'!L38+'Game 8'!L38+'Game 9'!L38+'Game 10'!L38+'Game 11'!L38+'Game 12'!L38+'Game 13'!L38+'Game 14'!L38+'Game 15'!L38+'Game 16'!L38+'Game 17'!L38+'Game 18'!L38+'Game 19'!L38+'Game 20'!L38+'Game 21'!L38+'Game 22'!L38+'Game 23'!L38+'Game 24'!L38</f>
        <v>0</v>
      </c>
      <c r="M34" s="32">
        <f>+'Game 1'!M41+'Game 2'!M38+'Game 3'!M38+'Game 4'!M38+'Game 5'!M38+'Game 6'!M38+'Game 7'!M38+'Game 8'!M38+'Game 9'!M38+'Game 10'!M38+'Game 11'!M38+'Game 12'!M38+'Game 13'!M38+'Game 14'!M38+'Game 15'!M38+'Game 16'!M38+'Game 17'!M38+'Game 18'!M38+'Game 19'!M38+'Game 20'!M38+'Game 21'!M38+'Game 22'!M38+'Game 23'!M38+'Game 24'!M38</f>
        <v>0</v>
      </c>
      <c r="N34" s="32">
        <f>+'Game 1'!N41+'Game 2'!N38+'Game 3'!N38+'Game 4'!N38+'Game 5'!N38+'Game 6'!N38+'Game 7'!N38+'Game 8'!N38+'Game 9'!N38+'Game 10'!N38+'Game 11'!N38+'Game 12'!N38+'Game 13'!N38+'Game 14'!N38+'Game 15'!N38+'Game 16'!N38+'Game 17'!N38+'Game 18'!N38+'Game 19'!N38+'Game 20'!N38+'Game 21'!N38+'Game 22'!N38+'Game 23'!N38+'Game 24'!N38</f>
        <v>0</v>
      </c>
      <c r="O34" s="32">
        <f>+'Game 1'!O41+'Game 2'!O38+'Game 3'!O38+'Game 4'!O38+'Game 5'!O38+'Game 6'!O38+'Game 7'!O38+'Game 8'!O38+'Game 9'!O38+'Game 10'!O38+'Game 11'!O38+'Game 12'!O38+'Game 13'!O38+'Game 14'!O38+'Game 15'!O38+'Game 16'!O38+'Game 17'!O38+'Game 18'!O38+'Game 19'!O38+'Game 20'!O38+'Game 21'!O38+'Game 22'!O38+'Game 23'!O38+'Game 24'!O38</f>
        <v>0</v>
      </c>
      <c r="P34" s="32">
        <f>+'Game 1'!P41+'Game 2'!P38+'Game 3'!P38+'Game 4'!P38+'Game 5'!P38+'Game 6'!P38+'Game 7'!P38+'Game 8'!P38+'Game 9'!P38+'Game 10'!P38+'Game 11'!P38+'Game 12'!P38+'Game 13'!P38+'Game 14'!P38+'Game 15'!P38+'Game 16'!P38+'Game 17'!P38+'Game 18'!P38+'Game 19'!P38+'Game 20'!P38+'Game 21'!P38+'Game 22'!P38+'Game 23'!P38+'Game 24'!P38</f>
        <v>1</v>
      </c>
      <c r="Q34" s="32">
        <f>+'Game 1'!Q41+'Game 2'!Q38+'Game 3'!Q38+'Game 4'!Q38+'Game 5'!Q38+'Game 6'!Q38+'Game 7'!Q38+'Game 8'!Q38+'Game 9'!Q38+'Game 10'!Q38+'Game 11'!Q38+'Game 12'!Q38+'Game 13'!Q38+'Game 14'!Q38+'Game 15'!Q38+'Game 16'!Q38+'Game 17'!Q38+'Game 18'!Q38+'Game 19'!Q38+'Game 20'!Q38+'Game 21'!Q38+'Game 22'!Q38+'Game 23'!Q38+'Game 24'!Q38</f>
        <v>0</v>
      </c>
      <c r="R34" s="32">
        <f>+'Game 1'!R41+'Game 2'!R38+'Game 3'!R38+'Game 4'!R38+'Game 5'!R38+'Game 6'!R38+'Game 7'!R38+'Game 8'!R38+'Game 9'!R38+'Game 10'!R38+'Game 11'!R38+'Game 12'!R38+'Game 13'!R38+'Game 14'!R38+'Game 15'!R38+'Game 16'!R38+'Game 17'!R38+'Game 18'!R38+'Game 19'!R38+'Game 20'!R38+'Game 21'!R38+'Game 22'!R38+'Game 23'!R38+'Game 24'!R38</f>
        <v>0</v>
      </c>
      <c r="S34" s="33">
        <f t="shared" si="4"/>
        <v>0.38461538461538464</v>
      </c>
      <c r="T34" s="38">
        <f t="shared" si="5"/>
        <v>13.611111111111112</v>
      </c>
      <c r="U34" s="30"/>
      <c r="AA34" s="16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.75" customHeight="1" x14ac:dyDescent="0.25">
      <c r="A35" s="12">
        <v>5</v>
      </c>
      <c r="B35" s="109"/>
      <c r="C35" s="110" t="s">
        <v>138</v>
      </c>
      <c r="D35" s="32">
        <f>+'Game 1'!D42+'Game 2'!D39+'Game 3'!D39+'Game 4'!D39+'Game 5'!D39+'Game 6'!D39+'Game 7'!D39+'Game 8'!D39+'Game 9'!D39+'Game 10'!D39+'Game 11'!D39+'Game 12'!D39+'Game 13'!D39+'Game 14'!D39+'Game 15'!D39+'Game 16'!D39+'Game 17'!D39+'Game 18'!D39+'Game 19'!D39+'Game 20'!D39+'Game 21'!D39+'Game 22'!D39+'Game 23'!D39+'Game 24'!D39</f>
        <v>1</v>
      </c>
      <c r="E35" s="36">
        <f>+'Game 1'!E42+'Game 2'!E39+'Game 3'!E39+'Game 4'!E39+'Game 5'!E39+'Game 6'!E39+'Game 7'!E39+'Game 8'!E39+'Game 9'!E39+'Game 10'!E39+'Game 11'!E39+'Game 12'!E39+'Game 13'!E39+'Game 14'!E39+'Game 15'!E39+'Game 16'!E39+'Game 17'!E39+'Game 18'!E39+'Game 19'!E39+'Game 20'!E39+'Game 21'!E39+'Game 22'!E39+'Game 23'!E39+'Game 24'!E39</f>
        <v>0</v>
      </c>
      <c r="F35" s="32">
        <f>+'Game 1'!F42+'Game 2'!F39+'Game 3'!F39+'Game 4'!F39+'Game 5'!F39+'Game 6'!F39+'Game 7'!F39+'Game 8'!F39+'Game 9'!F39+'Game 10'!F39+'Game 11'!F39+'Game 12'!F39+'Game 13'!F39+'Game 14'!F39+'Game 15'!F39+'Game 16'!F39+'Game 17'!F39+'Game 18'!F39+'Game 19'!F39+'Game 20'!F39+'Game 21'!F39+'Game 22'!F39+'Game 23'!F39+'Game 24'!F39</f>
        <v>9</v>
      </c>
      <c r="G35" s="32">
        <f>+'Game 1'!G42+'Game 2'!G39+'Game 3'!G39+'Game 4'!G39+'Game 5'!G39+'Game 6'!G39+'Game 7'!G39+'Game 8'!G39+'Game 9'!G39+'Game 10'!G39+'Game 11'!G39+'Game 12'!G39+'Game 13'!G39+'Game 14'!G39+'Game 15'!G39+'Game 16'!G39+'Game 17'!G39+'Game 18'!G39+'Game 19'!G39+'Game 20'!G39+'Game 21'!G39+'Game 22'!G39+'Game 23'!G39+'Game 24'!G39</f>
        <v>6</v>
      </c>
      <c r="H35" s="32">
        <f>+'Game 1'!H42+'Game 2'!H39+'Game 3'!H39+'Game 4'!H39+'Game 5'!H39+'Game 6'!H39+'Game 7'!H39+'Game 8'!H39+'Game 9'!H39+'Game 10'!H39+'Game 11'!H39+'Game 12'!H39+'Game 13'!H39+'Game 14'!H39+'Game 15'!H39+'Game 16'!H39+'Game 17'!H39+'Game 18'!H39+'Game 19'!H39+'Game 20'!H39+'Game 21'!H39+'Game 22'!H39+'Game 23'!H39+'Game 24'!H39</f>
        <v>10</v>
      </c>
      <c r="I35" s="32">
        <f>+'Game 1'!I42+'Game 2'!I39+'Game 3'!I39+'Game 4'!I39+'Game 5'!I39+'Game 6'!I39+'Game 7'!I39+'Game 8'!I39+'Game 9'!I39+'Game 10'!I39+'Game 11'!I39+'Game 12'!I39+'Game 13'!I39+'Game 14'!I39+'Game 15'!I39+'Game 16'!I39+'Game 17'!I39+'Game 18'!I39+'Game 19'!I39+'Game 20'!I39+'Game 21'!I39+'Game 22'!I39+'Game 23'!I39+'Game 24'!I39</f>
        <v>4</v>
      </c>
      <c r="J35" s="32">
        <f>+'Game 1'!J42+'Game 2'!J39+'Game 3'!J39+'Game 4'!J39+'Game 5'!J39+'Game 6'!J39+'Game 7'!J39+'Game 8'!J39+'Game 9'!J39+'Game 10'!J39+'Game 11'!J39+'Game 12'!J39+'Game 13'!J39+'Game 14'!J39+'Game 15'!J39+'Game 16'!J39+'Game 17'!J39+'Game 18'!J39+'Game 19'!J39+'Game 20'!J39+'Game 21'!J39+'Game 22'!J39+'Game 23'!J39+'Game 24'!J39</f>
        <v>1</v>
      </c>
      <c r="K35" s="32">
        <f>+'Game 1'!K42+'Game 2'!K39+'Game 3'!K39+'Game 4'!K39+'Game 5'!K39+'Game 6'!K39+'Game 7'!K39+'Game 8'!K39+'Game 9'!K39+'Game 10'!K39+'Game 11'!K39+'Game 12'!K39+'Game 13'!K39+'Game 14'!K39+'Game 15'!K39+'Game 16'!K39+'Game 17'!K39+'Game 18'!K39+'Game 19'!K39+'Game 20'!K39+'Game 21'!K39+'Game 22'!K39+'Game 23'!K39+'Game 24'!K39</f>
        <v>2</v>
      </c>
      <c r="L35" s="32">
        <f>+'Game 1'!L42+'Game 2'!L39+'Game 3'!L39+'Game 4'!L39+'Game 5'!L39+'Game 6'!L39+'Game 7'!L39+'Game 8'!L39+'Game 9'!L39+'Game 10'!L39+'Game 11'!L39+'Game 12'!L39+'Game 13'!L39+'Game 14'!L39+'Game 15'!L39+'Game 16'!L39+'Game 17'!L39+'Game 18'!L39+'Game 19'!L39+'Game 20'!L39+'Game 21'!L39+'Game 22'!L39+'Game 23'!L39+'Game 24'!L39</f>
        <v>0</v>
      </c>
      <c r="M35" s="32">
        <f>+'Game 1'!M42+'Game 2'!M39+'Game 3'!M39+'Game 4'!M39+'Game 5'!M39+'Game 6'!M39+'Game 7'!M39+'Game 8'!M39+'Game 9'!M39+'Game 10'!M39+'Game 11'!M39+'Game 12'!M39+'Game 13'!M39+'Game 14'!M39+'Game 15'!M39+'Game 16'!M39+'Game 17'!M39+'Game 18'!M39+'Game 19'!M39+'Game 20'!M39+'Game 21'!M39+'Game 22'!M39+'Game 23'!M39+'Game 24'!M39</f>
        <v>0</v>
      </c>
      <c r="N35" s="32">
        <f>+'Game 1'!N42+'Game 2'!N39+'Game 3'!N39+'Game 4'!N39+'Game 5'!N39+'Game 6'!N39+'Game 7'!N39+'Game 8'!N39+'Game 9'!N39+'Game 10'!N39+'Game 11'!N39+'Game 12'!N39+'Game 13'!N39+'Game 14'!N39+'Game 15'!N39+'Game 16'!N39+'Game 17'!N39+'Game 18'!N39+'Game 19'!N39+'Game 20'!N39+'Game 21'!N39+'Game 22'!N39+'Game 23'!N39+'Game 24'!N39</f>
        <v>0</v>
      </c>
      <c r="O35" s="32">
        <f>+'Game 1'!O42+'Game 2'!O39+'Game 3'!O39+'Game 4'!O39+'Game 5'!O39+'Game 6'!O39+'Game 7'!O39+'Game 8'!O39+'Game 9'!O39+'Game 10'!O39+'Game 11'!O39+'Game 12'!O39+'Game 13'!O39+'Game 14'!O39+'Game 15'!O39+'Game 16'!O39+'Game 17'!O39+'Game 18'!O39+'Game 19'!O39+'Game 20'!O39+'Game 21'!O39+'Game 22'!O39+'Game 23'!O39+'Game 24'!O39</f>
        <v>0</v>
      </c>
      <c r="P35" s="32">
        <f>+'Game 1'!P42+'Game 2'!P39+'Game 3'!P39+'Game 4'!P39+'Game 5'!P39+'Game 6'!P39+'Game 7'!P39+'Game 8'!P39+'Game 9'!P39+'Game 10'!P39+'Game 11'!P39+'Game 12'!P39+'Game 13'!P39+'Game 14'!P39+'Game 15'!P39+'Game 16'!P39+'Game 17'!P39+'Game 18'!P39+'Game 19'!P39+'Game 20'!P39+'Game 21'!P39+'Game 22'!P39+'Game 23'!P39+'Game 24'!P39</f>
        <v>0</v>
      </c>
      <c r="Q35" s="32">
        <f>+'Game 1'!Q42+'Game 2'!Q39+'Game 3'!Q39+'Game 4'!Q39+'Game 5'!Q39+'Game 6'!Q39+'Game 7'!Q39+'Game 8'!Q39+'Game 9'!Q39+'Game 10'!Q39+'Game 11'!Q39+'Game 12'!Q39+'Game 13'!Q39+'Game 14'!Q39+'Game 15'!Q39+'Game 16'!Q39+'Game 17'!Q39+'Game 18'!Q39+'Game 19'!Q39+'Game 20'!Q39+'Game 21'!Q39+'Game 22'!Q39+'Game 23'!Q39+'Game 24'!Q39</f>
        <v>0</v>
      </c>
      <c r="R35" s="32">
        <f>+'Game 1'!R42+'Game 2'!R39+'Game 3'!R39+'Game 4'!R39+'Game 5'!R39+'Game 6'!R39+'Game 7'!R39+'Game 8'!R39+'Game 9'!R39+'Game 10'!R39+'Game 11'!R39+'Game 12'!R39+'Game 13'!R39+'Game 14'!R39+'Game 15'!R39+'Game 16'!R39+'Game 17'!R39+'Game 18'!R39+'Game 19'!R39+'Game 20'!R39+'Game 21'!R39+'Game 22'!R39+'Game 23'!R39+'Game 24'!R39</f>
        <v>0</v>
      </c>
      <c r="S35" s="33">
        <f t="shared" ref="S35" si="6">I35/(H35-K35-L35-M35)</f>
        <v>0.5</v>
      </c>
      <c r="T35" s="38"/>
      <c r="U35" s="30"/>
      <c r="AA35" s="16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5.75" customHeight="1" x14ac:dyDescent="0.25">
      <c r="A36" s="12">
        <v>6</v>
      </c>
      <c r="B36" s="109"/>
      <c r="C36" s="110"/>
      <c r="D36" s="32"/>
      <c r="E36" s="36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8"/>
      <c r="U36" s="30"/>
      <c r="AA36" s="16" t="s">
        <v>83</v>
      </c>
      <c r="AB36" s="78" t="s">
        <v>98</v>
      </c>
      <c r="AC36" s="79"/>
      <c r="AD36" s="79"/>
      <c r="AE36" s="79"/>
      <c r="AF36" s="79"/>
      <c r="AG36" s="79"/>
      <c r="AH36" s="79"/>
      <c r="AI36" s="79"/>
      <c r="AJ36" s="79"/>
      <c r="AK36" s="80"/>
    </row>
    <row r="37" spans="1:37" ht="15.6" x14ac:dyDescent="0.25">
      <c r="B37" s="59"/>
      <c r="C37" s="60" t="s">
        <v>96</v>
      </c>
      <c r="D37" s="61"/>
      <c r="E37" s="62">
        <f>SUM(E31:E36)</f>
        <v>153</v>
      </c>
      <c r="F37" s="63">
        <f>SUM(F31:F36)</f>
        <v>99</v>
      </c>
      <c r="G37" s="63">
        <f t="shared" ref="G37:R37" si="7">SUM(G31:G36)</f>
        <v>82</v>
      </c>
      <c r="H37" s="63">
        <f t="shared" si="7"/>
        <v>649</v>
      </c>
      <c r="I37" s="63">
        <f t="shared" si="7"/>
        <v>165</v>
      </c>
      <c r="J37" s="63">
        <f t="shared" si="7"/>
        <v>13</v>
      </c>
      <c r="K37" s="63">
        <f t="shared" si="7"/>
        <v>32</v>
      </c>
      <c r="L37" s="63">
        <f t="shared" si="7"/>
        <v>2</v>
      </c>
      <c r="M37" s="63">
        <f t="shared" si="7"/>
        <v>0</v>
      </c>
      <c r="N37" s="63">
        <f t="shared" si="7"/>
        <v>219</v>
      </c>
      <c r="O37" s="63">
        <f t="shared" si="7"/>
        <v>19</v>
      </c>
      <c r="P37" s="63">
        <f t="shared" si="7"/>
        <v>5</v>
      </c>
      <c r="Q37" s="63">
        <f t="shared" si="7"/>
        <v>16</v>
      </c>
      <c r="R37" s="63">
        <f t="shared" si="7"/>
        <v>0</v>
      </c>
      <c r="S37" s="64">
        <f t="shared" si="4"/>
        <v>0.26829268292682928</v>
      </c>
      <c r="T37" s="65">
        <f t="shared" si="3"/>
        <v>3.7516339869281046</v>
      </c>
      <c r="AA37" s="16"/>
      <c r="AB37" s="81" t="s">
        <v>99</v>
      </c>
      <c r="AC37" s="82"/>
      <c r="AD37" s="82"/>
      <c r="AE37" s="82"/>
      <c r="AF37" s="82"/>
      <c r="AG37" s="82"/>
      <c r="AH37" s="82"/>
      <c r="AI37" s="82"/>
      <c r="AJ37" s="82"/>
      <c r="AK37" s="83"/>
    </row>
    <row r="38" spans="1:37" ht="15.6" x14ac:dyDescent="0.25">
      <c r="AA38" s="16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ht="15.6" x14ac:dyDescent="0.25">
      <c r="AA39" s="16" t="s">
        <v>84</v>
      </c>
      <c r="AB39" s="78" t="s">
        <v>108</v>
      </c>
      <c r="AC39" s="79"/>
      <c r="AD39" s="79"/>
      <c r="AE39" s="79"/>
      <c r="AF39" s="79"/>
      <c r="AG39" s="79"/>
      <c r="AH39" s="79"/>
      <c r="AI39" s="79"/>
      <c r="AJ39" s="79"/>
      <c r="AK39" s="80"/>
    </row>
    <row r="40" spans="1:37" ht="15.6" x14ac:dyDescent="0.25">
      <c r="AA40" s="16"/>
      <c r="AB40" s="81" t="s">
        <v>101</v>
      </c>
      <c r="AC40" s="82"/>
      <c r="AD40" s="82"/>
      <c r="AE40" s="82"/>
      <c r="AF40" s="82"/>
      <c r="AG40" s="82"/>
      <c r="AH40" s="82"/>
      <c r="AI40" s="82"/>
      <c r="AJ40" s="82"/>
      <c r="AK40" s="83"/>
    </row>
    <row r="41" spans="1:37" ht="15.6" x14ac:dyDescent="0.25">
      <c r="AA41" s="16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5.6" x14ac:dyDescent="0.25">
      <c r="AA42" s="16" t="s">
        <v>85</v>
      </c>
      <c r="AB42" s="78"/>
      <c r="AC42" s="79"/>
      <c r="AD42" s="79"/>
      <c r="AE42" s="79"/>
      <c r="AF42" s="79"/>
      <c r="AG42" s="79"/>
      <c r="AH42" s="79"/>
      <c r="AI42" s="79"/>
      <c r="AJ42" s="79"/>
      <c r="AK42" s="80"/>
    </row>
    <row r="43" spans="1:37" ht="15.6" x14ac:dyDescent="0.25">
      <c r="AA43" s="16"/>
      <c r="AB43" s="84" t="s">
        <v>102</v>
      </c>
      <c r="AC43" s="85"/>
      <c r="AD43" s="85"/>
      <c r="AE43" s="85"/>
      <c r="AF43" s="85"/>
      <c r="AG43" s="85"/>
      <c r="AH43" s="85"/>
      <c r="AI43" s="85"/>
      <c r="AJ43" s="85"/>
      <c r="AK43" s="86"/>
    </row>
    <row r="44" spans="1:37" ht="15.6" x14ac:dyDescent="0.25">
      <c r="AA44" s="16"/>
      <c r="AB44" s="81" t="s">
        <v>100</v>
      </c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37" ht="15.6" x14ac:dyDescent="0.25">
      <c r="AA45" s="16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15.6" x14ac:dyDescent="0.25">
      <c r="AA46" s="16" t="s">
        <v>87</v>
      </c>
      <c r="AB46" s="78" t="s">
        <v>86</v>
      </c>
      <c r="AC46" s="79"/>
      <c r="AD46" s="79"/>
      <c r="AE46" s="79"/>
      <c r="AF46" s="79"/>
      <c r="AG46" s="79"/>
      <c r="AH46" s="79"/>
      <c r="AI46" s="79"/>
      <c r="AJ46" s="79"/>
      <c r="AK46" s="80"/>
    </row>
    <row r="47" spans="1:37" ht="15.6" x14ac:dyDescent="0.25">
      <c r="AA47" s="16"/>
      <c r="AB47" s="84" t="s">
        <v>109</v>
      </c>
      <c r="AC47" s="85"/>
      <c r="AD47" s="85"/>
      <c r="AE47" s="85"/>
      <c r="AF47" s="85"/>
      <c r="AG47" s="85"/>
      <c r="AH47" s="85"/>
      <c r="AI47" s="85"/>
      <c r="AJ47" s="85"/>
      <c r="AK47" s="86"/>
    </row>
    <row r="48" spans="1:37" ht="15.6" x14ac:dyDescent="0.25">
      <c r="AA48" s="16"/>
      <c r="AB48" s="81" t="s">
        <v>110</v>
      </c>
      <c r="AC48" s="82"/>
      <c r="AD48" s="82"/>
      <c r="AE48" s="82"/>
      <c r="AF48" s="82"/>
      <c r="AG48" s="82"/>
      <c r="AH48" s="82"/>
      <c r="AI48" s="82"/>
      <c r="AJ48" s="82"/>
      <c r="AK48" s="83"/>
    </row>
    <row r="49" spans="27:37" ht="15.6" x14ac:dyDescent="0.25">
      <c r="AA49" s="16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27:37" ht="15.6" x14ac:dyDescent="0.25">
      <c r="AA50" s="16" t="s">
        <v>88</v>
      </c>
      <c r="AB50" s="69" t="s">
        <v>97</v>
      </c>
      <c r="AC50" s="70"/>
      <c r="AD50" s="70"/>
      <c r="AE50" s="70"/>
      <c r="AF50" s="70"/>
      <c r="AG50" s="70"/>
      <c r="AH50" s="70"/>
      <c r="AI50" s="70"/>
      <c r="AJ50" s="70"/>
      <c r="AK50" s="71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177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167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178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9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179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166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/>
      <c r="E13" s="39"/>
      <c r="F13" s="34">
        <f>E13-M13-P13-Q13-R13</f>
        <v>0</v>
      </c>
      <c r="G13" s="39"/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1</v>
      </c>
      <c r="F14" s="34">
        <f>E14-M14-P14-Q14-R14</f>
        <v>1</v>
      </c>
      <c r="G14" s="39">
        <v>0</v>
      </c>
      <c r="H14" s="44"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1</v>
      </c>
      <c r="W14" s="40">
        <f>(I14+(2*J14)+(3*K14)+(4*L14))/F14</f>
        <v>1</v>
      </c>
      <c r="X14" s="40">
        <f t="shared" ref="X14:X32" si="1">(H14+M14+P14)/(F14+M14+P14+R14)</f>
        <v>1</v>
      </c>
      <c r="Y14" s="40">
        <f>H14/F14</f>
        <v>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5</v>
      </c>
      <c r="F15" s="34">
        <v>4</v>
      </c>
      <c r="G15" s="39">
        <v>2</v>
      </c>
      <c r="H15" s="44">
        <v>2</v>
      </c>
      <c r="I15" s="39">
        <v>2</v>
      </c>
      <c r="J15" s="39"/>
      <c r="K15" s="39"/>
      <c r="L15" s="39"/>
      <c r="M15" s="39">
        <v>1</v>
      </c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2</v>
      </c>
      <c r="W15" s="40">
        <f>(I15+(2*J15)+(3*K15)+(4*L15))/F15</f>
        <v>0.5</v>
      </c>
      <c r="X15" s="40">
        <f t="shared" si="1"/>
        <v>0.6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4</v>
      </c>
      <c r="F16" s="34">
        <v>3</v>
      </c>
      <c r="G16" s="39">
        <v>1</v>
      </c>
      <c r="H16" s="44">
        <v>1</v>
      </c>
      <c r="I16" s="39"/>
      <c r="J16" s="39">
        <v>1</v>
      </c>
      <c r="K16" s="39"/>
      <c r="L16" s="39"/>
      <c r="M16" s="39">
        <v>1</v>
      </c>
      <c r="N16" s="39"/>
      <c r="O16" s="39"/>
      <c r="P16" s="39"/>
      <c r="Q16" s="39"/>
      <c r="R16" s="39"/>
      <c r="S16" s="39">
        <v>1</v>
      </c>
      <c r="T16" s="39"/>
      <c r="U16" s="39">
        <v>1</v>
      </c>
      <c r="V16" s="34">
        <f>I16+2*J16+3*K16+4*L16</f>
        <v>2</v>
      </c>
      <c r="W16" s="40">
        <f>(I16+(2*J16)+(3*K16)+(4*L16))/F16</f>
        <v>0.66666666666666663</v>
      </c>
      <c r="X16" s="40">
        <f t="shared" si="1"/>
        <v>0.5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5</v>
      </c>
      <c r="F17" s="34">
        <v>4</v>
      </c>
      <c r="G17" s="39">
        <v>2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>
        <v>1</v>
      </c>
      <c r="Q17" s="39"/>
      <c r="R17" s="39"/>
      <c r="S17" s="39"/>
      <c r="T17" s="39"/>
      <c r="U17" s="39">
        <v>1</v>
      </c>
      <c r="V17" s="34">
        <f t="shared" ref="V17:V32" si="2">I17+2*J17+3*K17+4*L17</f>
        <v>1</v>
      </c>
      <c r="W17" s="40">
        <f t="shared" ref="W17:W32" si="3">(I17+(2*J17)+(3*K17)+(4*L17))/F17</f>
        <v>0.25</v>
      </c>
      <c r="X17" s="40">
        <f t="shared" si="1"/>
        <v>0.4</v>
      </c>
      <c r="Y17" s="40">
        <f t="shared" ref="Y17:Y32" si="4">H17/F17</f>
        <v>0.25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ref="F18:F32" si="5">E18-M18-P18-Q18-R18</f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2"/>
        <v>0</v>
      </c>
      <c r="W18" s="40" t="e">
        <f t="shared" si="3"/>
        <v>#DIV/0!</v>
      </c>
      <c r="X18" s="40" t="e">
        <f t="shared" si="1"/>
        <v>#DIV/0!</v>
      </c>
      <c r="Y18" s="40" t="e">
        <f t="shared" si="4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5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2"/>
        <v>0</v>
      </c>
      <c r="W19" s="40" t="e">
        <f t="shared" si="3"/>
        <v>#DIV/0!</v>
      </c>
      <c r="X19" s="40" t="e">
        <f t="shared" si="1"/>
        <v>#DIV/0!</v>
      </c>
      <c r="Y19" s="40" t="e">
        <f t="shared" si="4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f t="shared" si="5"/>
        <v>4</v>
      </c>
      <c r="G20" s="39">
        <v>3</v>
      </c>
      <c r="H20" s="44">
        <v>3</v>
      </c>
      <c r="I20" s="39">
        <v>1</v>
      </c>
      <c r="J20" s="39">
        <v>2</v>
      </c>
      <c r="K20" s="39"/>
      <c r="L20" s="39"/>
      <c r="M20" s="39"/>
      <c r="N20" s="39"/>
      <c r="O20" s="39"/>
      <c r="P20" s="39"/>
      <c r="Q20" s="39"/>
      <c r="R20" s="39"/>
      <c r="S20" s="39">
        <v>1</v>
      </c>
      <c r="T20" s="39">
        <v>1</v>
      </c>
      <c r="U20" s="39">
        <v>1</v>
      </c>
      <c r="V20" s="34">
        <f t="shared" si="2"/>
        <v>5</v>
      </c>
      <c r="W20" s="40">
        <f t="shared" si="3"/>
        <v>1.25</v>
      </c>
      <c r="X20" s="40">
        <f t="shared" si="1"/>
        <v>0.75</v>
      </c>
      <c r="Y20" s="40">
        <f t="shared" si="4"/>
        <v>0.75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>
        <v>1</v>
      </c>
      <c r="E21" s="39">
        <v>5</v>
      </c>
      <c r="F21" s="34">
        <v>4</v>
      </c>
      <c r="G21" s="39">
        <v>2</v>
      </c>
      <c r="H21" s="44">
        <v>3</v>
      </c>
      <c r="I21" s="39">
        <v>3</v>
      </c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>
        <v>1</v>
      </c>
      <c r="T21" s="39"/>
      <c r="U21" s="39">
        <v>2</v>
      </c>
      <c r="V21" s="34">
        <f t="shared" si="2"/>
        <v>3</v>
      </c>
      <c r="W21" s="40">
        <f t="shared" si="3"/>
        <v>0.75</v>
      </c>
      <c r="X21" s="40">
        <f t="shared" si="1"/>
        <v>0.8</v>
      </c>
      <c r="Y21" s="40">
        <f t="shared" si="4"/>
        <v>0.75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5"/>
        <v>0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2"/>
        <v>0</v>
      </c>
      <c r="W22" s="40" t="e">
        <f t="shared" si="3"/>
        <v>#DIV/0!</v>
      </c>
      <c r="X22" s="40" t="e">
        <f t="shared" si="1"/>
        <v>#DIV/0!</v>
      </c>
      <c r="Y22" s="40" t="e">
        <f t="shared" si="4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5</v>
      </c>
      <c r="F23" s="34">
        <v>4</v>
      </c>
      <c r="G23" s="39"/>
      <c r="H23" s="44">
        <v>1</v>
      </c>
      <c r="I23" s="39">
        <v>1</v>
      </c>
      <c r="J23" s="39"/>
      <c r="K23" s="39"/>
      <c r="L23" s="39"/>
      <c r="M23" s="39">
        <v>1</v>
      </c>
      <c r="N23" s="39"/>
      <c r="O23" s="39"/>
      <c r="P23" s="39"/>
      <c r="Q23" s="39"/>
      <c r="R23" s="39"/>
      <c r="S23" s="39">
        <v>1</v>
      </c>
      <c r="T23" s="39"/>
      <c r="U23" s="39">
        <v>1</v>
      </c>
      <c r="V23" s="34">
        <f t="shared" si="2"/>
        <v>1</v>
      </c>
      <c r="W23" s="40">
        <f t="shared" si="3"/>
        <v>0.25</v>
      </c>
      <c r="X23" s="40">
        <f t="shared" si="1"/>
        <v>0.4</v>
      </c>
      <c r="Y23" s="40">
        <f t="shared" si="4"/>
        <v>0.25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5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2"/>
        <v>0</v>
      </c>
      <c r="W24" s="40" t="e">
        <f t="shared" si="3"/>
        <v>#DIV/0!</v>
      </c>
      <c r="X24" s="40" t="e">
        <f t="shared" si="1"/>
        <v>#DIV/0!</v>
      </c>
      <c r="Y24" s="40" t="e">
        <f t="shared" si="4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5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2"/>
        <v>0</v>
      </c>
      <c r="W25" s="40" t="e">
        <f t="shared" si="3"/>
        <v>#DIV/0!</v>
      </c>
      <c r="X25" s="40" t="e">
        <f t="shared" si="1"/>
        <v>#DIV/0!</v>
      </c>
      <c r="Y25" s="40" t="e">
        <f t="shared" si="4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5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2"/>
        <v>0</v>
      </c>
      <c r="W26" s="40" t="e">
        <f t="shared" si="3"/>
        <v>#DIV/0!</v>
      </c>
      <c r="X26" s="40" t="e">
        <f t="shared" si="1"/>
        <v>#DIV/0!</v>
      </c>
      <c r="Y26" s="40" t="e">
        <f t="shared" si="4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5</v>
      </c>
      <c r="F27" s="34">
        <f t="shared" si="5"/>
        <v>5</v>
      </c>
      <c r="G27" s="39">
        <v>1</v>
      </c>
      <c r="H27" s="44">
        <v>2</v>
      </c>
      <c r="I27" s="39">
        <v>1</v>
      </c>
      <c r="J27" s="39"/>
      <c r="K27" s="39">
        <v>1</v>
      </c>
      <c r="L27" s="39"/>
      <c r="M27" s="39"/>
      <c r="N27" s="39"/>
      <c r="O27" s="39"/>
      <c r="P27" s="39"/>
      <c r="Q27" s="39"/>
      <c r="R27" s="39"/>
      <c r="S27" s="39"/>
      <c r="T27" s="39"/>
      <c r="U27" s="39">
        <v>3</v>
      </c>
      <c r="V27" s="34">
        <f t="shared" si="2"/>
        <v>4</v>
      </c>
      <c r="W27" s="40">
        <f t="shared" si="3"/>
        <v>0.8</v>
      </c>
      <c r="X27" s="40">
        <f t="shared" si="1"/>
        <v>0.4</v>
      </c>
      <c r="Y27" s="40">
        <f t="shared" si="4"/>
        <v>0.4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5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2"/>
        <v>0</v>
      </c>
      <c r="W28" s="40" t="e">
        <f t="shared" si="3"/>
        <v>#DIV/0!</v>
      </c>
      <c r="X28" s="40" t="e">
        <f t="shared" si="1"/>
        <v>#DIV/0!</v>
      </c>
      <c r="Y28" s="40" t="e">
        <f t="shared" si="4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5</v>
      </c>
      <c r="F29" s="34">
        <f t="shared" si="5"/>
        <v>5</v>
      </c>
      <c r="G29" s="39"/>
      <c r="H29" s="44">
        <v>1</v>
      </c>
      <c r="I29" s="39"/>
      <c r="J29" s="39">
        <v>1</v>
      </c>
      <c r="K29" s="39"/>
      <c r="L29" s="39"/>
      <c r="M29" s="39"/>
      <c r="N29" s="39">
        <v>1</v>
      </c>
      <c r="O29" s="39"/>
      <c r="P29" s="39"/>
      <c r="Q29" s="39"/>
      <c r="R29" s="39"/>
      <c r="S29" s="39"/>
      <c r="T29" s="39"/>
      <c r="U29" s="39">
        <v>1</v>
      </c>
      <c r="V29" s="34">
        <f t="shared" si="2"/>
        <v>2</v>
      </c>
      <c r="W29" s="40">
        <f t="shared" si="3"/>
        <v>0.4</v>
      </c>
      <c r="X29" s="40">
        <f t="shared" si="1"/>
        <v>0.2</v>
      </c>
      <c r="Y29" s="40">
        <f t="shared" si="4"/>
        <v>0.2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5</v>
      </c>
      <c r="F30" s="34">
        <v>5</v>
      </c>
      <c r="G30" s="39">
        <v>2</v>
      </c>
      <c r="H30" s="44">
        <v>2</v>
      </c>
      <c r="I30" s="39">
        <v>1</v>
      </c>
      <c r="J30" s="39">
        <v>1</v>
      </c>
      <c r="K30" s="39"/>
      <c r="L30" s="39"/>
      <c r="M30" s="39"/>
      <c r="N30" s="39"/>
      <c r="O30" s="39"/>
      <c r="P30" s="39"/>
      <c r="Q30" s="39"/>
      <c r="R30" s="39"/>
      <c r="S30" s="39">
        <v>2</v>
      </c>
      <c r="T30" s="39"/>
      <c r="U30" s="39">
        <v>3</v>
      </c>
      <c r="V30" s="44">
        <f t="shared" si="2"/>
        <v>3</v>
      </c>
      <c r="W30" s="40">
        <f t="shared" si="3"/>
        <v>0.6</v>
      </c>
      <c r="X30" s="40">
        <f t="shared" si="1"/>
        <v>0.4</v>
      </c>
      <c r="Y30" s="40">
        <f t="shared" si="4"/>
        <v>0.4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/>
      <c r="E31" s="39"/>
      <c r="F31" s="34">
        <f t="shared" si="5"/>
        <v>0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2"/>
        <v>0</v>
      </c>
      <c r="W31" s="40" t="e">
        <f t="shared" si="3"/>
        <v>#DIV/0!</v>
      </c>
      <c r="X31" s="40" t="e">
        <f t="shared" si="1"/>
        <v>#DIV/0!</v>
      </c>
      <c r="Y31" s="40" t="e">
        <f t="shared" si="4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5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2"/>
        <v>0</v>
      </c>
      <c r="W32" s="40" t="e">
        <f t="shared" si="3"/>
        <v>#DIV/0!</v>
      </c>
      <c r="X32" s="40" t="e">
        <f t="shared" si="1"/>
        <v>#DIV/0!</v>
      </c>
      <c r="Y32" s="40" t="e">
        <f t="shared" si="4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2</v>
      </c>
      <c r="F35" s="39">
        <v>1</v>
      </c>
      <c r="G35" s="39">
        <v>1</v>
      </c>
      <c r="H35" s="39">
        <v>9</v>
      </c>
      <c r="I35" s="39">
        <v>3</v>
      </c>
      <c r="J35" s="39"/>
      <c r="K35" s="39"/>
      <c r="L35" s="39"/>
      <c r="M35" s="39"/>
      <c r="N35" s="39">
        <v>2</v>
      </c>
      <c r="O35" s="39"/>
      <c r="P35" s="39"/>
      <c r="Q35" s="39"/>
      <c r="R35" s="39"/>
      <c r="S35" s="39"/>
      <c r="T35" s="40">
        <f>I35/(H35-K35-L35-M35)</f>
        <v>0.33333333333333331</v>
      </c>
      <c r="U35" s="42">
        <f t="shared" ref="U35:U40" si="6">G35/E35*7</f>
        <v>3.5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5</v>
      </c>
      <c r="F36" s="39">
        <v>0</v>
      </c>
      <c r="G36" s="39">
        <v>0</v>
      </c>
      <c r="H36" s="39">
        <v>17</v>
      </c>
      <c r="I36" s="39">
        <v>0</v>
      </c>
      <c r="J36" s="39"/>
      <c r="K36" s="39"/>
      <c r="L36" s="39">
        <v>2</v>
      </c>
      <c r="M36" s="39"/>
      <c r="N36" s="39">
        <v>15</v>
      </c>
      <c r="O36" s="39">
        <v>1</v>
      </c>
      <c r="P36" s="39"/>
      <c r="Q36" s="39"/>
      <c r="R36" s="39"/>
      <c r="S36" s="39"/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/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">
        <v>138</v>
      </c>
      <c r="D39" s="39">
        <v>1</v>
      </c>
      <c r="E39" s="41">
        <v>0</v>
      </c>
      <c r="F39" s="39">
        <v>9</v>
      </c>
      <c r="G39" s="39">
        <v>6</v>
      </c>
      <c r="H39" s="39">
        <v>10</v>
      </c>
      <c r="I39" s="39">
        <v>4</v>
      </c>
      <c r="J39" s="39">
        <v>1</v>
      </c>
      <c r="K39" s="39">
        <v>2</v>
      </c>
      <c r="L39" s="39"/>
      <c r="M39" s="39"/>
      <c r="N39" s="39"/>
      <c r="O39" s="39"/>
      <c r="P39" s="39"/>
      <c r="Q39" s="39"/>
      <c r="R39" s="39"/>
      <c r="S39" s="39"/>
      <c r="T39" s="40">
        <f t="shared" si="7"/>
        <v>0.5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13</v>
      </c>
      <c r="H43" s="45">
        <v>10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180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182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181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10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183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189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1</v>
      </c>
      <c r="F13" s="34">
        <f>E13-M13-P13-Q13-R13</f>
        <v>1</v>
      </c>
      <c r="G13" s="39">
        <v>0</v>
      </c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1</v>
      </c>
      <c r="F16" s="34">
        <f t="shared" si="2"/>
        <v>1</v>
      </c>
      <c r="G16" s="39">
        <v>0</v>
      </c>
      <c r="H16" s="44">
        <v>1</v>
      </c>
      <c r="I16" s="39">
        <v>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1</v>
      </c>
      <c r="W16" s="40">
        <f>(I16+(2*J16)+(3*K16)+(4*L16))/F16</f>
        <v>1</v>
      </c>
      <c r="X16" s="40">
        <f t="shared" si="1"/>
        <v>1</v>
      </c>
      <c r="Y16" s="40">
        <f>H16/F16</f>
        <v>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>
        <v>1</v>
      </c>
      <c r="U17" s="39">
        <v>2</v>
      </c>
      <c r="V17" s="34">
        <f t="shared" ref="V17:V32" si="3">I17+2*J17+3*K17+4*L17</f>
        <v>1</v>
      </c>
      <c r="W17" s="40">
        <f t="shared" ref="W17:W32" si="4">(I17+(2*J17)+(3*K17)+(4*L17))/F17</f>
        <v>0.25</v>
      </c>
      <c r="X17" s="40">
        <f t="shared" si="1"/>
        <v>0.25</v>
      </c>
      <c r="Y17" s="40">
        <f t="shared" ref="Y17:Y32" si="5">H17/F17</f>
        <v>0.25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2</v>
      </c>
      <c r="F20" s="34">
        <f t="shared" si="2"/>
        <v>2</v>
      </c>
      <c r="G20" s="39">
        <v>1</v>
      </c>
      <c r="H20" s="44">
        <v>1</v>
      </c>
      <c r="I20" s="39"/>
      <c r="J20" s="39">
        <v>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1</v>
      </c>
      <c r="V20" s="34">
        <f t="shared" si="3"/>
        <v>2</v>
      </c>
      <c r="W20" s="40">
        <f t="shared" si="4"/>
        <v>1</v>
      </c>
      <c r="X20" s="40">
        <f t="shared" si="1"/>
        <v>0.5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>
        <v>1</v>
      </c>
      <c r="E21" s="39">
        <v>4</v>
      </c>
      <c r="F21" s="34">
        <f t="shared" si="2"/>
        <v>4</v>
      </c>
      <c r="G21" s="39">
        <v>0</v>
      </c>
      <c r="H21" s="44">
        <v>2</v>
      </c>
      <c r="I21" s="39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1</v>
      </c>
      <c r="V21" s="34">
        <f t="shared" si="3"/>
        <v>2</v>
      </c>
      <c r="W21" s="40">
        <f t="shared" si="4"/>
        <v>0.5</v>
      </c>
      <c r="X21" s="40">
        <f t="shared" si="1"/>
        <v>0.5</v>
      </c>
      <c r="Y21" s="40">
        <f t="shared" si="5"/>
        <v>0.5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f t="shared" si="2"/>
        <v>3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v>3</v>
      </c>
      <c r="G23" s="39">
        <v>1</v>
      </c>
      <c r="H23" s="44">
        <v>2</v>
      </c>
      <c r="I23" s="39">
        <v>1</v>
      </c>
      <c r="J23" s="39">
        <v>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</v>
      </c>
      <c r="V23" s="34">
        <f t="shared" si="3"/>
        <v>3</v>
      </c>
      <c r="W23" s="40">
        <f t="shared" si="4"/>
        <v>1</v>
      </c>
      <c r="X23" s="40">
        <f t="shared" si="1"/>
        <v>0.66666666666666663</v>
      </c>
      <c r="Y23" s="40">
        <f t="shared" si="5"/>
        <v>0.66666666666666663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1</v>
      </c>
      <c r="E24" s="39">
        <v>2</v>
      </c>
      <c r="F24" s="34">
        <v>1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1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3</v>
      </c>
      <c r="F26" s="34">
        <f t="shared" si="2"/>
        <v>3</v>
      </c>
      <c r="G26" s="39">
        <v>2</v>
      </c>
      <c r="H26" s="44">
        <v>3</v>
      </c>
      <c r="I26" s="39">
        <v>3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v>2</v>
      </c>
      <c r="V26" s="34">
        <f t="shared" si="3"/>
        <v>3</v>
      </c>
      <c r="W26" s="40">
        <f t="shared" si="4"/>
        <v>1</v>
      </c>
      <c r="X26" s="40">
        <f t="shared" si="1"/>
        <v>1</v>
      </c>
      <c r="Y26" s="40">
        <f t="shared" si="5"/>
        <v>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v>2</v>
      </c>
      <c r="G27" s="39">
        <v>1</v>
      </c>
      <c r="H27" s="44">
        <f t="shared" si="0"/>
        <v>0</v>
      </c>
      <c r="I27" s="39"/>
      <c r="J27" s="39"/>
      <c r="K27" s="39"/>
      <c r="L27" s="39"/>
      <c r="M27" s="39"/>
      <c r="N27" s="39"/>
      <c r="O27" s="39"/>
      <c r="P27" s="39">
        <v>1</v>
      </c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0.33333333333333331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f t="shared" si="2"/>
        <v>4</v>
      </c>
      <c r="G29" s="39">
        <v>1</v>
      </c>
      <c r="H29" s="44">
        <v>1</v>
      </c>
      <c r="I29" s="39"/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3</v>
      </c>
      <c r="W29" s="40">
        <f t="shared" si="4"/>
        <v>0.75</v>
      </c>
      <c r="X29" s="40">
        <f t="shared" si="1"/>
        <v>0.25</v>
      </c>
      <c r="Y29" s="40">
        <f t="shared" si="5"/>
        <v>0.25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2"/>
        <v>3</v>
      </c>
      <c r="G31" s="39">
        <v>2</v>
      </c>
      <c r="H31" s="44">
        <v>2</v>
      </c>
      <c r="I31" s="39">
        <v>1</v>
      </c>
      <c r="J31" s="39"/>
      <c r="K31" s="39">
        <v>1</v>
      </c>
      <c r="L31" s="39"/>
      <c r="M31" s="39"/>
      <c r="N31" s="39"/>
      <c r="O31" s="39"/>
      <c r="P31" s="39"/>
      <c r="Q31" s="39"/>
      <c r="R31" s="39"/>
      <c r="S31" s="39"/>
      <c r="T31" s="39"/>
      <c r="U31" s="39">
        <v>1</v>
      </c>
      <c r="V31" s="44">
        <f t="shared" si="3"/>
        <v>4</v>
      </c>
      <c r="W31" s="40">
        <f t="shared" si="4"/>
        <v>1.3333333333333333</v>
      </c>
      <c r="X31" s="40">
        <f t="shared" si="1"/>
        <v>0.66666666666666663</v>
      </c>
      <c r="Y31" s="40">
        <f t="shared" si="5"/>
        <v>0.66666666666666663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3</v>
      </c>
      <c r="F36" s="39">
        <v>0</v>
      </c>
      <c r="G36" s="39">
        <v>0</v>
      </c>
      <c r="H36" s="39">
        <v>9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8</v>
      </c>
      <c r="O36" s="39">
        <v>1</v>
      </c>
      <c r="P36" s="39"/>
      <c r="Q36" s="39"/>
      <c r="R36" s="39"/>
      <c r="S36" s="39"/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4</v>
      </c>
      <c r="F37" s="39">
        <v>4</v>
      </c>
      <c r="G37" s="39">
        <v>4</v>
      </c>
      <c r="H37" s="39">
        <v>19</v>
      </c>
      <c r="I37" s="39">
        <v>6</v>
      </c>
      <c r="J37" s="39">
        <v>0</v>
      </c>
      <c r="K37" s="39">
        <v>1</v>
      </c>
      <c r="L37" s="39">
        <v>0</v>
      </c>
      <c r="M37" s="39">
        <v>0</v>
      </c>
      <c r="N37" s="39">
        <v>3</v>
      </c>
      <c r="O37" s="39"/>
      <c r="P37" s="39"/>
      <c r="Q37" s="39"/>
      <c r="R37" s="39"/>
      <c r="S37" s="39"/>
      <c r="T37" s="40">
        <f t="shared" si="7"/>
        <v>0.33333333333333331</v>
      </c>
      <c r="U37" s="42">
        <f t="shared" si="6"/>
        <v>7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9</v>
      </c>
      <c r="H43" s="45">
        <v>4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185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186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187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187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11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188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184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3</v>
      </c>
      <c r="G13" s="39">
        <v>0</v>
      </c>
      <c r="H13" s="44">
        <v>2</v>
      </c>
      <c r="I13" s="39">
        <v>2</v>
      </c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2</v>
      </c>
      <c r="W13" s="40">
        <f>(I13+(2*J13)+(3*K13)+(4*L13))/F13</f>
        <v>0.66666666666666663</v>
      </c>
      <c r="X13" s="40">
        <f>(H13+M13+P13)/(F13+M13+P13+R13)</f>
        <v>0.75</v>
      </c>
      <c r="Y13" s="40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f>E14-M14-P14-Q14-R14</f>
        <v>3</v>
      </c>
      <c r="G14" s="39">
        <v>0</v>
      </c>
      <c r="H14" s="44">
        <v>2</v>
      </c>
      <c r="I14" s="39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/>
      <c r="V14" s="34">
        <f>I14+2*J14+3*K14+4*L14</f>
        <v>2</v>
      </c>
      <c r="W14" s="40">
        <f>(I14+(2*J14)+(3*K14)+(4*L14))/F14</f>
        <v>0.66666666666666663</v>
      </c>
      <c r="X14" s="40">
        <f t="shared" ref="X14:X32" si="0">(H14+M14+P14)/(F14+M14+P14+R14)</f>
        <v>0.66666666666666663</v>
      </c>
      <c r="Y14" s="40">
        <f>H14/F14</f>
        <v>0.66666666666666663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3</v>
      </c>
      <c r="F15" s="34">
        <v>2</v>
      </c>
      <c r="G15" s="39">
        <v>0</v>
      </c>
      <c r="H15" s="44">
        <f t="shared" ref="H15:H32" si="1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0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3</v>
      </c>
      <c r="F16" s="34">
        <v>2</v>
      </c>
      <c r="G16" s="39">
        <v>0</v>
      </c>
      <c r="H16" s="44">
        <f t="shared" si="1"/>
        <v>0</v>
      </c>
      <c r="I16" s="39"/>
      <c r="J16" s="39"/>
      <c r="K16" s="39"/>
      <c r="L16" s="39"/>
      <c r="M16" s="39"/>
      <c r="N16" s="39"/>
      <c r="O16" s="39"/>
      <c r="P16" s="39">
        <v>1</v>
      </c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0"/>
        <v>0.33333333333333331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f t="shared" ref="F17:F32" si="2">E17-M17-P17-Q17-R17</f>
        <v>3</v>
      </c>
      <c r="G17" s="39">
        <v>0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>
        <v>1</v>
      </c>
      <c r="U17" s="39"/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0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1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0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v>3</v>
      </c>
      <c r="G22" s="39">
        <v>1</v>
      </c>
      <c r="H22" s="44">
        <v>1</v>
      </c>
      <c r="I22" s="39">
        <v>1</v>
      </c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1</v>
      </c>
      <c r="W22" s="40">
        <f t="shared" si="4"/>
        <v>0.33333333333333331</v>
      </c>
      <c r="X22" s="40">
        <f t="shared" si="0"/>
        <v>0.5</v>
      </c>
      <c r="Y22" s="40">
        <f t="shared" si="5"/>
        <v>0.33333333333333331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1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0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1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1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1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>
        <v>0</v>
      </c>
      <c r="H27" s="44">
        <f t="shared" si="1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0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1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v>3</v>
      </c>
      <c r="G29" s="39">
        <v>0</v>
      </c>
      <c r="H29" s="44">
        <f t="shared" si="1"/>
        <v>0</v>
      </c>
      <c r="I29" s="39"/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0"/>
        <v>0.25</v>
      </c>
      <c r="Y29" s="40">
        <f t="shared" si="5"/>
        <v>0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f t="shared" si="2"/>
        <v>3</v>
      </c>
      <c r="G30" s="39">
        <v>0</v>
      </c>
      <c r="H30" s="44">
        <f t="shared" si="1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>
        <f t="shared" si="4"/>
        <v>0</v>
      </c>
      <c r="X30" s="40">
        <f t="shared" si="0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/>
      <c r="E31" s="39"/>
      <c r="F31" s="34">
        <f t="shared" si="2"/>
        <v>0</v>
      </c>
      <c r="G31" s="39"/>
      <c r="H31" s="44">
        <f t="shared" si="1"/>
        <v>0</v>
      </c>
      <c r="I31" s="39"/>
      <c r="J31" s="39"/>
      <c r="K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>I31+2*J31+3*K31+4*L35</f>
        <v>0</v>
      </c>
      <c r="W31" s="40" t="e">
        <f>(I31+(2*J31)+(3*K31)+(4*L35))/F31</f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1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7</v>
      </c>
      <c r="F35" s="39">
        <v>5</v>
      </c>
      <c r="G35" s="39">
        <v>4</v>
      </c>
      <c r="H35" s="39">
        <v>34</v>
      </c>
      <c r="I35" s="39">
        <v>13</v>
      </c>
      <c r="J35" s="39">
        <v>2</v>
      </c>
      <c r="K35" s="39">
        <v>1</v>
      </c>
      <c r="L35" s="39"/>
      <c r="M35" s="39"/>
      <c r="N35" s="39">
        <v>2</v>
      </c>
      <c r="O35" s="39"/>
      <c r="P35" s="39">
        <v>1</v>
      </c>
      <c r="Q35" s="39">
        <v>1</v>
      </c>
      <c r="R35" s="39"/>
      <c r="S35" s="39"/>
      <c r="T35" s="40" t="e">
        <f>I35/(H35-K35-#REF!-M35)</f>
        <v>#REF!</v>
      </c>
      <c r="U35" s="42">
        <f t="shared" ref="U35:U40" si="6">G35/E35*7</f>
        <v>4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/>
      <c r="D43" s="45">
        <v>1</v>
      </c>
      <c r="E43" s="45"/>
      <c r="F43" s="46"/>
      <c r="G43" s="45">
        <v>1</v>
      </c>
      <c r="H43" s="45">
        <v>5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190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192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191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12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183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193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3</v>
      </c>
      <c r="G13" s="39">
        <v>0</v>
      </c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3</v>
      </c>
      <c r="F15" s="34">
        <f t="shared" ref="F15:F32" si="2">E15-M15-P15-Q15-R15</f>
        <v>3</v>
      </c>
      <c r="G15" s="39">
        <v>0</v>
      </c>
      <c r="H15" s="44">
        <v>1</v>
      </c>
      <c r="I15" s="39"/>
      <c r="J15" s="39"/>
      <c r="K15" s="39">
        <v>1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3</v>
      </c>
      <c r="W15" s="40">
        <f>(I15+(2*J15)+(3*K15)+(4*L15))/F15</f>
        <v>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0.25</v>
      </c>
      <c r="X17" s="40">
        <f t="shared" si="1"/>
        <v>0.25</v>
      </c>
      <c r="Y17" s="40">
        <f t="shared" ref="Y17:Y32" si="5">H17/F17</f>
        <v>0.25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>
        <v>1</v>
      </c>
      <c r="E19" s="39">
        <v>3</v>
      </c>
      <c r="F19" s="34">
        <v>3</v>
      </c>
      <c r="G19" s="39">
        <v>2</v>
      </c>
      <c r="H19" s="44">
        <v>2</v>
      </c>
      <c r="I19" s="39">
        <v>1</v>
      </c>
      <c r="J19" s="39">
        <v>1</v>
      </c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>
        <v>1</v>
      </c>
      <c r="V19" s="34">
        <f t="shared" si="3"/>
        <v>3</v>
      </c>
      <c r="W19" s="40">
        <f t="shared" si="4"/>
        <v>1</v>
      </c>
      <c r="X19" s="40">
        <f t="shared" si="1"/>
        <v>0.66666666666666663</v>
      </c>
      <c r="Y19" s="40">
        <f t="shared" si="5"/>
        <v>0.66666666666666663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v>4</v>
      </c>
      <c r="G22" s="39">
        <v>1</v>
      </c>
      <c r="H22" s="44">
        <v>2</v>
      </c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>
        <v>1</v>
      </c>
      <c r="V22" s="34">
        <f t="shared" si="3"/>
        <v>2</v>
      </c>
      <c r="W22" s="40">
        <f t="shared" si="4"/>
        <v>0.5</v>
      </c>
      <c r="X22" s="40">
        <f t="shared" si="1"/>
        <v>0.5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v>3</v>
      </c>
      <c r="G23" s="39">
        <v>2</v>
      </c>
      <c r="H23" s="44">
        <v>2</v>
      </c>
      <c r="I23" s="39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2</v>
      </c>
      <c r="V23" s="34">
        <f t="shared" si="3"/>
        <v>2</v>
      </c>
      <c r="W23" s="40">
        <f t="shared" si="4"/>
        <v>0.66666666666666663</v>
      </c>
      <c r="X23" s="40">
        <f t="shared" si="1"/>
        <v>0.66666666666666663</v>
      </c>
      <c r="Y23" s="40">
        <f t="shared" si="5"/>
        <v>0.66666666666666663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3</v>
      </c>
      <c r="G27" s="39"/>
      <c r="H27" s="44">
        <v>2</v>
      </c>
      <c r="I27" s="39">
        <v>1</v>
      </c>
      <c r="J27" s="39">
        <v>1</v>
      </c>
      <c r="K27" s="39"/>
      <c r="L27" s="39"/>
      <c r="M27" s="39">
        <v>1</v>
      </c>
      <c r="N27" s="39"/>
      <c r="O27" s="39"/>
      <c r="P27" s="39">
        <v>1</v>
      </c>
      <c r="Q27" s="39"/>
      <c r="R27" s="39"/>
      <c r="S27" s="39"/>
      <c r="T27" s="39"/>
      <c r="U27" s="39"/>
      <c r="V27" s="34">
        <f t="shared" si="3"/>
        <v>3</v>
      </c>
      <c r="W27" s="40">
        <f t="shared" si="4"/>
        <v>1</v>
      </c>
      <c r="X27" s="40">
        <f t="shared" si="1"/>
        <v>0.8</v>
      </c>
      <c r="Y27" s="40">
        <f t="shared" si="5"/>
        <v>0.66666666666666663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f t="shared" si="2"/>
        <v>3</v>
      </c>
      <c r="G30" s="39">
        <v>2</v>
      </c>
      <c r="H30" s="44">
        <v>3</v>
      </c>
      <c r="I30" s="39">
        <v>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3</v>
      </c>
      <c r="W30" s="40">
        <f t="shared" si="4"/>
        <v>1</v>
      </c>
      <c r="X30" s="40">
        <f t="shared" si="1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f t="shared" si="2"/>
        <v>4</v>
      </c>
      <c r="G31" s="39">
        <v>1</v>
      </c>
      <c r="H31" s="44">
        <v>2</v>
      </c>
      <c r="I31" s="39">
        <v>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2</v>
      </c>
      <c r="W31" s="40">
        <f t="shared" si="4"/>
        <v>0.5</v>
      </c>
      <c r="X31" s="40">
        <f t="shared" si="1"/>
        <v>0.5</v>
      </c>
      <c r="Y31" s="40">
        <f t="shared" si="5"/>
        <v>0.5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7</v>
      </c>
      <c r="F37" s="39">
        <v>4</v>
      </c>
      <c r="G37" s="39">
        <v>4</v>
      </c>
      <c r="H37" s="39">
        <v>33</v>
      </c>
      <c r="I37" s="39">
        <v>13</v>
      </c>
      <c r="J37" s="39">
        <v>0</v>
      </c>
      <c r="K37" s="39">
        <v>1</v>
      </c>
      <c r="L37" s="39"/>
      <c r="M37" s="39"/>
      <c r="N37" s="39">
        <v>7</v>
      </c>
      <c r="O37" s="39">
        <v>1</v>
      </c>
      <c r="P37" s="39"/>
      <c r="Q37" s="39">
        <v>1</v>
      </c>
      <c r="R37" s="39"/>
      <c r="S37" s="39"/>
      <c r="T37" s="40">
        <f t="shared" si="7"/>
        <v>0.40625</v>
      </c>
      <c r="U37" s="42">
        <f t="shared" si="6"/>
        <v>4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9</v>
      </c>
      <c r="H43" s="45">
        <v>4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194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186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181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181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13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195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183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/>
      <c r="E13" s="39"/>
      <c r="F13" s="34">
        <f>E13-M13-P13-Q13-R13</f>
        <v>0</v>
      </c>
      <c r="G13" s="39"/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4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2</v>
      </c>
      <c r="F15" s="34">
        <f t="shared" ref="F15:F32" si="2">E15-M15-P15-Q15-R15</f>
        <v>2</v>
      </c>
      <c r="G15" s="39">
        <v>0</v>
      </c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2"/>
        <v>0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2</v>
      </c>
      <c r="E23" s="39">
        <v>2</v>
      </c>
      <c r="F23" s="34">
        <f t="shared" si="2"/>
        <v>2</v>
      </c>
      <c r="G23" s="39">
        <v>1</v>
      </c>
      <c r="H23" s="44">
        <v>1</v>
      </c>
      <c r="I23" s="39"/>
      <c r="J23" s="39"/>
      <c r="K23" s="39"/>
      <c r="L23" s="39">
        <v>1</v>
      </c>
      <c r="M23" s="39"/>
      <c r="N23" s="39"/>
      <c r="O23" s="39"/>
      <c r="P23" s="39"/>
      <c r="Q23" s="39"/>
      <c r="R23" s="39"/>
      <c r="S23" s="39">
        <v>1</v>
      </c>
      <c r="T23" s="39"/>
      <c r="U23" s="39">
        <v>2</v>
      </c>
      <c r="V23" s="34">
        <f t="shared" si="3"/>
        <v>4</v>
      </c>
      <c r="W23" s="40">
        <f t="shared" si="4"/>
        <v>2</v>
      </c>
      <c r="X23" s="40">
        <f t="shared" si="1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2</v>
      </c>
      <c r="E24" s="39">
        <v>2</v>
      </c>
      <c r="F24" s="34">
        <f t="shared" si="2"/>
        <v>2</v>
      </c>
      <c r="G24" s="39">
        <v>0</v>
      </c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3</v>
      </c>
      <c r="F25" s="34">
        <v>3</v>
      </c>
      <c r="G25" s="39">
        <v>0</v>
      </c>
      <c r="H25" s="44">
        <v>1</v>
      </c>
      <c r="I25" s="39">
        <v>1</v>
      </c>
      <c r="J25" s="39"/>
      <c r="K25" s="39"/>
      <c r="L25" s="39"/>
      <c r="M25" s="39"/>
      <c r="N25" s="39"/>
      <c r="O25" s="39"/>
      <c r="P25" s="39"/>
      <c r="Q25" s="39"/>
      <c r="R25" s="39"/>
      <c r="S25" s="39">
        <v>1</v>
      </c>
      <c r="T25" s="39"/>
      <c r="U25" s="39"/>
      <c r="V25" s="34">
        <f t="shared" si="3"/>
        <v>1</v>
      </c>
      <c r="W25" s="40">
        <f t="shared" si="4"/>
        <v>0.33333333333333331</v>
      </c>
      <c r="X25" s="40">
        <f t="shared" si="1"/>
        <v>0.33333333333333331</v>
      </c>
      <c r="Y25" s="40">
        <f t="shared" si="5"/>
        <v>0.33333333333333331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3</v>
      </c>
      <c r="F26" s="34">
        <v>3</v>
      </c>
      <c r="G26" s="39">
        <v>2</v>
      </c>
      <c r="H26" s="44">
        <v>2</v>
      </c>
      <c r="I26" s="39">
        <v>1</v>
      </c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v>1</v>
      </c>
      <c r="V26" s="34">
        <f t="shared" si="3"/>
        <v>3</v>
      </c>
      <c r="W26" s="40">
        <f t="shared" si="4"/>
        <v>1</v>
      </c>
      <c r="X26" s="40">
        <f t="shared" si="1"/>
        <v>0.66666666666666663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2</v>
      </c>
      <c r="F27" s="34">
        <f t="shared" si="2"/>
        <v>2</v>
      </c>
      <c r="G27" s="39">
        <v>0</v>
      </c>
      <c r="H27" s="44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2</v>
      </c>
      <c r="F30" s="34">
        <v>2</v>
      </c>
      <c r="G30" s="39">
        <v>0</v>
      </c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>
        <f t="shared" si="4"/>
        <v>0</v>
      </c>
      <c r="X30" s="40">
        <f t="shared" si="1"/>
        <v>0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2</v>
      </c>
      <c r="F31" s="34">
        <f t="shared" si="2"/>
        <v>2</v>
      </c>
      <c r="G31" s="39">
        <v>1</v>
      </c>
      <c r="H31" s="44">
        <v>1</v>
      </c>
      <c r="I31" s="39"/>
      <c r="J31" s="39">
        <v>1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2</v>
      </c>
      <c r="W31" s="40">
        <f t="shared" si="4"/>
        <v>1</v>
      </c>
      <c r="X31" s="40">
        <f t="shared" si="1"/>
        <v>0.5</v>
      </c>
      <c r="Y31" s="40">
        <f t="shared" si="5"/>
        <v>0.5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>
        <v>1</v>
      </c>
      <c r="Q35" s="39"/>
      <c r="R35" s="39"/>
      <c r="S35" s="39"/>
      <c r="T35" s="40" t="e">
        <f>I35/(H35-K35-L35-M35)</f>
        <v>#DIV/0!</v>
      </c>
      <c r="U35" s="42">
        <f t="shared" ref="U35:U40" si="6">G35/E35*7</f>
        <v>0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/>
      <c r="D43" s="45">
        <v>1</v>
      </c>
      <c r="E43" s="45"/>
      <c r="F43" s="46"/>
      <c r="G43" s="45">
        <v>4</v>
      </c>
      <c r="H43" s="45">
        <v>11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196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192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170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14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197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198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v>2</v>
      </c>
      <c r="G13" s="39">
        <v>3</v>
      </c>
      <c r="H13" s="44">
        <v>2</v>
      </c>
      <c r="I13" s="39">
        <v>2</v>
      </c>
      <c r="J13" s="39"/>
      <c r="K13" s="39"/>
      <c r="L13" s="39"/>
      <c r="M13" s="39"/>
      <c r="N13" s="39"/>
      <c r="O13" s="39"/>
      <c r="P13" s="39">
        <v>1</v>
      </c>
      <c r="Q13" s="39"/>
      <c r="R13" s="39"/>
      <c r="S13" s="39"/>
      <c r="T13" s="39"/>
      <c r="U13" s="39">
        <v>1</v>
      </c>
      <c r="V13" s="34">
        <f>I13+2*J13+3*K13+4*L13</f>
        <v>2</v>
      </c>
      <c r="W13" s="40">
        <f>(I13+(2*J13)+(3*K13)+(4*L13))/F13</f>
        <v>1</v>
      </c>
      <c r="X13" s="40">
        <f>(H13+M13+P13)/(F13+M13+P13+R13)</f>
        <v>1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v>2</v>
      </c>
      <c r="G14" s="39">
        <v>1</v>
      </c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2</v>
      </c>
      <c r="T14" s="39"/>
      <c r="U14" s="39">
        <v>1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/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3</v>
      </c>
      <c r="F20" s="34">
        <v>2</v>
      </c>
      <c r="G20" s="39">
        <v>0</v>
      </c>
      <c r="H20" s="44">
        <v>0</v>
      </c>
      <c r="I20" s="39"/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>
        <v>1</v>
      </c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0.33333333333333331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f t="shared" si="2"/>
        <v>3</v>
      </c>
      <c r="G22" s="39">
        <v>3</v>
      </c>
      <c r="H22" s="44">
        <v>3</v>
      </c>
      <c r="I22" s="39">
        <v>2</v>
      </c>
      <c r="J22" s="39"/>
      <c r="K22" s="39">
        <v>1</v>
      </c>
      <c r="L22" s="39"/>
      <c r="M22" s="39"/>
      <c r="N22" s="39"/>
      <c r="O22" s="39"/>
      <c r="P22" s="39"/>
      <c r="Q22" s="39"/>
      <c r="R22" s="39"/>
      <c r="S22" s="39"/>
      <c r="T22" s="39"/>
      <c r="U22" s="39">
        <v>1</v>
      </c>
      <c r="V22" s="34">
        <f t="shared" si="3"/>
        <v>5</v>
      </c>
      <c r="W22" s="40">
        <f t="shared" si="4"/>
        <v>1.6666666666666667</v>
      </c>
      <c r="X22" s="40">
        <f t="shared" si="1"/>
        <v>1</v>
      </c>
      <c r="Y22" s="40">
        <f t="shared" si="5"/>
        <v>1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3</v>
      </c>
      <c r="F26" s="34">
        <f t="shared" si="2"/>
        <v>3</v>
      </c>
      <c r="G26" s="39">
        <v>0</v>
      </c>
      <c r="H26" s="44">
        <v>2</v>
      </c>
      <c r="I26" s="39">
        <v>1</v>
      </c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v>3</v>
      </c>
      <c r="V26" s="34">
        <f t="shared" si="3"/>
        <v>3</v>
      </c>
      <c r="W26" s="40">
        <f t="shared" si="4"/>
        <v>1</v>
      </c>
      <c r="X26" s="40">
        <f t="shared" si="1"/>
        <v>0.66666666666666663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/>
      <c r="H27" s="44">
        <v>2</v>
      </c>
      <c r="I27" s="39">
        <v>2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1</v>
      </c>
      <c r="T27" s="39"/>
      <c r="U27" s="39">
        <v>2</v>
      </c>
      <c r="V27" s="34">
        <f t="shared" si="3"/>
        <v>2</v>
      </c>
      <c r="W27" s="40">
        <f t="shared" si="4"/>
        <v>0.66666666666666663</v>
      </c>
      <c r="X27" s="40">
        <f t="shared" si="1"/>
        <v>0.66666666666666663</v>
      </c>
      <c r="Y27" s="40">
        <f t="shared" si="5"/>
        <v>0.66666666666666663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3</v>
      </c>
      <c r="F29" s="34">
        <v>2</v>
      </c>
      <c r="G29" s="39">
        <v>1</v>
      </c>
      <c r="H29" s="44">
        <f t="shared" si="0"/>
        <v>0</v>
      </c>
      <c r="I29" s="39"/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>
        <v>1</v>
      </c>
      <c r="T29" s="39"/>
      <c r="U29" s="39">
        <v>1</v>
      </c>
      <c r="V29" s="34">
        <f t="shared" si="3"/>
        <v>0</v>
      </c>
      <c r="W29" s="40">
        <f t="shared" si="4"/>
        <v>0</v>
      </c>
      <c r="X29" s="40">
        <f t="shared" si="1"/>
        <v>0.33333333333333331</v>
      </c>
      <c r="Y29" s="40">
        <f t="shared" si="5"/>
        <v>0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2</v>
      </c>
      <c r="F30" s="34">
        <v>1</v>
      </c>
      <c r="G30" s="39">
        <v>1</v>
      </c>
      <c r="H30" s="44">
        <f t="shared" si="0"/>
        <v>0</v>
      </c>
      <c r="I30" s="39"/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>
        <v>1</v>
      </c>
      <c r="T30" s="39"/>
      <c r="U30" s="39"/>
      <c r="V30" s="44">
        <f t="shared" si="3"/>
        <v>0</v>
      </c>
      <c r="W30" s="40">
        <f t="shared" si="4"/>
        <v>0</v>
      </c>
      <c r="X30" s="40">
        <f t="shared" si="1"/>
        <v>0.5</v>
      </c>
      <c r="Y30" s="40">
        <f t="shared" si="5"/>
        <v>0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2</v>
      </c>
      <c r="F31" s="34">
        <f t="shared" si="2"/>
        <v>2</v>
      </c>
      <c r="G31" s="39">
        <v>1</v>
      </c>
      <c r="H31" s="44">
        <v>1</v>
      </c>
      <c r="I31" s="39">
        <v>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>
        <v>1</v>
      </c>
      <c r="V31" s="44">
        <f t="shared" si="3"/>
        <v>1</v>
      </c>
      <c r="W31" s="40">
        <f t="shared" si="4"/>
        <v>0.5</v>
      </c>
      <c r="X31" s="40">
        <f t="shared" si="1"/>
        <v>0.5</v>
      </c>
      <c r="Y31" s="40">
        <f t="shared" si="5"/>
        <v>0.5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0</v>
      </c>
      <c r="F32" s="34">
        <f t="shared" si="2"/>
        <v>0</v>
      </c>
      <c r="G32" s="39">
        <v>1</v>
      </c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5</v>
      </c>
      <c r="F35" s="39">
        <v>3</v>
      </c>
      <c r="G35" s="39">
        <v>3</v>
      </c>
      <c r="H35" s="39">
        <v>24</v>
      </c>
      <c r="I35" s="39">
        <v>8</v>
      </c>
      <c r="J35" s="39">
        <v>1</v>
      </c>
      <c r="K35" s="39">
        <v>1</v>
      </c>
      <c r="L35" s="39"/>
      <c r="M35" s="39"/>
      <c r="N35" s="39">
        <v>5</v>
      </c>
      <c r="O35" s="39">
        <v>1</v>
      </c>
      <c r="P35" s="39"/>
      <c r="Q35" s="39">
        <v>1</v>
      </c>
      <c r="R35" s="39"/>
      <c r="S35" s="39"/>
      <c r="T35" s="40">
        <f>I35/(H35-K35-L35-M35)</f>
        <v>0.34782608695652173</v>
      </c>
      <c r="U35" s="42">
        <f t="shared" ref="U35:U40" si="6">G35/E35*7</f>
        <v>4.2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10</v>
      </c>
      <c r="H43" s="45">
        <v>3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199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192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162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15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163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195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/>
      <c r="E13" s="39"/>
      <c r="F13" s="34">
        <f>E13-M13-P13-Q13-R13</f>
        <v>0</v>
      </c>
      <c r="G13" s="39"/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3</v>
      </c>
      <c r="F15" s="34">
        <f t="shared" ref="F15:F32" si="2">E15-M15-P15-Q15-R15</f>
        <v>3</v>
      </c>
      <c r="G15" s="39">
        <v>0</v>
      </c>
      <c r="H15" s="44"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3</v>
      </c>
      <c r="F20" s="34">
        <f t="shared" si="2"/>
        <v>3</v>
      </c>
      <c r="G20" s="39">
        <v>2</v>
      </c>
      <c r="H20" s="44">
        <v>3</v>
      </c>
      <c r="I20" s="39">
        <v>1</v>
      </c>
      <c r="J20" s="39"/>
      <c r="K20" s="39"/>
      <c r="L20" s="39">
        <v>2</v>
      </c>
      <c r="M20" s="39"/>
      <c r="N20" s="39"/>
      <c r="O20" s="39"/>
      <c r="P20" s="39"/>
      <c r="Q20" s="39"/>
      <c r="R20" s="39"/>
      <c r="S20" s="39"/>
      <c r="T20" s="39"/>
      <c r="U20" s="39">
        <v>2</v>
      </c>
      <c r="V20" s="34">
        <f t="shared" si="3"/>
        <v>9</v>
      </c>
      <c r="W20" s="40">
        <f t="shared" si="4"/>
        <v>3</v>
      </c>
      <c r="X20" s="40">
        <f t="shared" si="1"/>
        <v>1</v>
      </c>
      <c r="Y20" s="40">
        <f t="shared" si="5"/>
        <v>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2"/>
        <v>0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1</v>
      </c>
      <c r="E24" s="39">
        <v>3</v>
      </c>
      <c r="F24" s="34">
        <f t="shared" si="2"/>
        <v>3</v>
      </c>
      <c r="G24" s="39">
        <v>0</v>
      </c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3</v>
      </c>
      <c r="F25" s="34">
        <v>2</v>
      </c>
      <c r="G25" s="39">
        <v>0</v>
      </c>
      <c r="H25" s="44">
        <f t="shared" si="0"/>
        <v>0</v>
      </c>
      <c r="I25" s="39"/>
      <c r="J25" s="39"/>
      <c r="K25" s="39"/>
      <c r="L25" s="39"/>
      <c r="M25" s="39">
        <v>1</v>
      </c>
      <c r="N25" s="39"/>
      <c r="O25" s="39"/>
      <c r="P25" s="39"/>
      <c r="Q25" s="39"/>
      <c r="R25" s="39"/>
      <c r="S25" s="39">
        <v>2</v>
      </c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0.33333333333333331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>
        <v>0</v>
      </c>
      <c r="H27" s="44"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3</v>
      </c>
      <c r="F29" s="34">
        <f t="shared" si="2"/>
        <v>3</v>
      </c>
      <c r="G29" s="39">
        <v>0</v>
      </c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2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f t="shared" si="2"/>
        <v>3</v>
      </c>
      <c r="G30" s="39">
        <v>0</v>
      </c>
      <c r="H30" s="44">
        <v>2</v>
      </c>
      <c r="I30" s="39">
        <v>2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>
        <v>2</v>
      </c>
      <c r="U30" s="39"/>
      <c r="V30" s="44">
        <f t="shared" si="3"/>
        <v>2</v>
      </c>
      <c r="W30" s="40">
        <f t="shared" si="4"/>
        <v>0.66666666666666663</v>
      </c>
      <c r="X30" s="40">
        <f t="shared" si="1"/>
        <v>0.66666666666666663</v>
      </c>
      <c r="Y30" s="40">
        <f t="shared" si="5"/>
        <v>0.66666666666666663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2"/>
        <v>3</v>
      </c>
      <c r="G31" s="39">
        <v>0</v>
      </c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3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3</v>
      </c>
      <c r="F32" s="34">
        <f t="shared" si="2"/>
        <v>3</v>
      </c>
      <c r="G32" s="39">
        <v>0</v>
      </c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3</v>
      </c>
      <c r="T32" s="39"/>
      <c r="U32" s="39"/>
      <c r="V32" s="44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7</v>
      </c>
      <c r="F36" s="39">
        <v>0</v>
      </c>
      <c r="G36" s="39">
        <v>0</v>
      </c>
      <c r="H36" s="39">
        <v>23</v>
      </c>
      <c r="I36" s="39">
        <v>1</v>
      </c>
      <c r="J36" s="39">
        <v>0</v>
      </c>
      <c r="K36" s="39">
        <v>1</v>
      </c>
      <c r="L36" s="39">
        <v>0</v>
      </c>
      <c r="M36" s="39">
        <v>0</v>
      </c>
      <c r="N36" s="39">
        <v>19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4.5454545454545456E-2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2</v>
      </c>
      <c r="H43" s="45">
        <v>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200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192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149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149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16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201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202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/>
      <c r="E13" s="39"/>
      <c r="F13" s="34">
        <f>E13-M13-P13-Q13-R13</f>
        <v>0</v>
      </c>
      <c r="G13" s="39"/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5</v>
      </c>
      <c r="F14" s="34">
        <f>E14-M14-P14-Q14-R14</f>
        <v>5</v>
      </c>
      <c r="G14" s="39">
        <v>0</v>
      </c>
      <c r="H14" s="44">
        <v>2</v>
      </c>
      <c r="I14" s="39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2</v>
      </c>
      <c r="V14" s="34">
        <f>I14+2*J14+3*K14+4*L14</f>
        <v>2</v>
      </c>
      <c r="W14" s="40">
        <f>(I14+(2*J14)+(3*K14)+(4*L14))/F14</f>
        <v>0.4</v>
      </c>
      <c r="X14" s="40">
        <f t="shared" ref="X14:X32" si="1">(H14+M14+P14)/(F14+M14+P14+R14)</f>
        <v>0.4</v>
      </c>
      <c r="Y14" s="40">
        <f>H14/F14</f>
        <v>0.4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5</v>
      </c>
      <c r="F15" s="34">
        <f t="shared" ref="F15:F30" si="2">E15-M15-P15-Q15-R15</f>
        <v>5</v>
      </c>
      <c r="G15" s="39">
        <v>0</v>
      </c>
      <c r="H15" s="44"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0.2</v>
      </c>
      <c r="X15" s="40">
        <f t="shared" si="1"/>
        <v>0.2</v>
      </c>
      <c r="Y15" s="40">
        <f>H15/F15</f>
        <v>0.2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5</v>
      </c>
      <c r="F22" s="34">
        <v>4</v>
      </c>
      <c r="G22" s="39">
        <v>4</v>
      </c>
      <c r="H22" s="44">
        <v>4</v>
      </c>
      <c r="I22" s="39">
        <v>3</v>
      </c>
      <c r="J22" s="39">
        <v>1</v>
      </c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>
        <v>2</v>
      </c>
      <c r="V22" s="34">
        <f t="shared" si="3"/>
        <v>5</v>
      </c>
      <c r="W22" s="40">
        <f t="shared" si="4"/>
        <v>1.25</v>
      </c>
      <c r="X22" s="40">
        <f t="shared" si="1"/>
        <v>1</v>
      </c>
      <c r="Y22" s="40">
        <f t="shared" si="5"/>
        <v>1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4</v>
      </c>
      <c r="F25" s="34">
        <v>3</v>
      </c>
      <c r="G25" s="39">
        <v>2</v>
      </c>
      <c r="H25" s="44">
        <v>1</v>
      </c>
      <c r="I25" s="39">
        <v>1</v>
      </c>
      <c r="J25" s="39"/>
      <c r="K25" s="39"/>
      <c r="L25" s="39"/>
      <c r="M25" s="39">
        <v>1</v>
      </c>
      <c r="N25" s="39"/>
      <c r="O25" s="39"/>
      <c r="P25" s="39"/>
      <c r="Q25" s="39"/>
      <c r="R25" s="39"/>
      <c r="S25" s="39"/>
      <c r="T25" s="39"/>
      <c r="U25" s="39"/>
      <c r="V25" s="34">
        <f t="shared" si="3"/>
        <v>1</v>
      </c>
      <c r="W25" s="40">
        <f t="shared" si="4"/>
        <v>0.33333333333333331</v>
      </c>
      <c r="X25" s="40">
        <f t="shared" si="1"/>
        <v>0.5</v>
      </c>
      <c r="Y25" s="40">
        <f t="shared" si="5"/>
        <v>0.33333333333333331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5</v>
      </c>
      <c r="F27" s="34">
        <v>4</v>
      </c>
      <c r="G27" s="39">
        <v>3</v>
      </c>
      <c r="H27" s="44">
        <v>3</v>
      </c>
      <c r="I27" s="39">
        <v>1</v>
      </c>
      <c r="J27" s="39">
        <v>1</v>
      </c>
      <c r="K27" s="39"/>
      <c r="L27" s="39">
        <v>1</v>
      </c>
      <c r="M27" s="39">
        <v>1</v>
      </c>
      <c r="N27" s="39"/>
      <c r="O27" s="39"/>
      <c r="P27" s="39"/>
      <c r="Q27" s="39"/>
      <c r="R27" s="39"/>
      <c r="S27" s="39"/>
      <c r="T27" s="39"/>
      <c r="U27" s="39">
        <v>5</v>
      </c>
      <c r="V27" s="34">
        <f t="shared" si="3"/>
        <v>7</v>
      </c>
      <c r="W27" s="40">
        <f t="shared" si="4"/>
        <v>1.75</v>
      </c>
      <c r="X27" s="40">
        <f t="shared" si="1"/>
        <v>0.8</v>
      </c>
      <c r="Y27" s="40">
        <f t="shared" si="5"/>
        <v>0.75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5</v>
      </c>
      <c r="F29" s="34">
        <v>4</v>
      </c>
      <c r="G29" s="39">
        <v>1</v>
      </c>
      <c r="H29" s="44">
        <v>2</v>
      </c>
      <c r="I29" s="39">
        <v>2</v>
      </c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2</v>
      </c>
      <c r="W29" s="40">
        <f t="shared" si="4"/>
        <v>0.5</v>
      </c>
      <c r="X29" s="40">
        <f t="shared" si="1"/>
        <v>0.6</v>
      </c>
      <c r="Y29" s="40">
        <f t="shared" si="5"/>
        <v>0.5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5</v>
      </c>
      <c r="F30" s="34">
        <f t="shared" si="2"/>
        <v>5</v>
      </c>
      <c r="G30" s="39">
        <v>0</v>
      </c>
      <c r="H30" s="44">
        <v>1</v>
      </c>
      <c r="I30" s="39"/>
      <c r="J30" s="39"/>
      <c r="K30" s="39"/>
      <c r="L30" s="39"/>
      <c r="M30" s="39"/>
      <c r="N30" s="39">
        <v>1</v>
      </c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>
        <f t="shared" si="4"/>
        <v>0</v>
      </c>
      <c r="X30" s="40">
        <f t="shared" si="1"/>
        <v>0.2</v>
      </c>
      <c r="Y30" s="40">
        <f t="shared" si="5"/>
        <v>0.2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v>3</v>
      </c>
      <c r="G31" s="39">
        <v>1</v>
      </c>
      <c r="H31" s="44">
        <v>2</v>
      </c>
      <c r="I31" s="39">
        <v>2</v>
      </c>
      <c r="J31" s="39"/>
      <c r="K31" s="39"/>
      <c r="L31" s="39"/>
      <c r="M31" s="39"/>
      <c r="N31" s="39"/>
      <c r="O31" s="39">
        <v>1</v>
      </c>
      <c r="P31" s="39"/>
      <c r="Q31" s="39"/>
      <c r="R31" s="39"/>
      <c r="S31" s="39"/>
      <c r="T31" s="39"/>
      <c r="U31" s="39"/>
      <c r="V31" s="44">
        <f t="shared" si="3"/>
        <v>2</v>
      </c>
      <c r="W31" s="40">
        <f t="shared" si="4"/>
        <v>0.66666666666666663</v>
      </c>
      <c r="X31" s="40">
        <f t="shared" si="1"/>
        <v>0.66666666666666663</v>
      </c>
      <c r="Y31" s="40">
        <f t="shared" si="5"/>
        <v>0.66666666666666663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4</v>
      </c>
      <c r="F32" s="34">
        <v>3</v>
      </c>
      <c r="G32" s="39">
        <v>0</v>
      </c>
      <c r="H32" s="44">
        <f t="shared" si="0"/>
        <v>0</v>
      </c>
      <c r="I32" s="39"/>
      <c r="J32" s="39"/>
      <c r="K32" s="39"/>
      <c r="L32" s="39"/>
      <c r="M32" s="39">
        <v>1</v>
      </c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>
        <f t="shared" si="4"/>
        <v>0</v>
      </c>
      <c r="X32" s="40">
        <f t="shared" si="1"/>
        <v>0.25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7</v>
      </c>
      <c r="F35" s="39">
        <v>13</v>
      </c>
      <c r="G35" s="39">
        <v>10</v>
      </c>
      <c r="H35" s="39">
        <v>37</v>
      </c>
      <c r="I35" s="39">
        <v>13</v>
      </c>
      <c r="J35" s="39">
        <v>2</v>
      </c>
      <c r="K35" s="39">
        <v>5</v>
      </c>
      <c r="L35" s="39"/>
      <c r="M35" s="39"/>
      <c r="N35" s="39"/>
      <c r="O35" s="39"/>
      <c r="P35" s="39">
        <v>1</v>
      </c>
      <c r="Q35" s="39">
        <v>1</v>
      </c>
      <c r="R35" s="39"/>
      <c r="S35" s="39"/>
      <c r="T35" s="40">
        <f>I35/(H35-K35-L35-M35)</f>
        <v>0.40625</v>
      </c>
      <c r="U35" s="42">
        <f t="shared" ref="U35:U40" si="6">G35/E35*7</f>
        <v>10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/>
      <c r="D43" s="45">
        <v>1</v>
      </c>
      <c r="E43" s="45"/>
      <c r="F43" s="46"/>
      <c r="G43" s="45">
        <v>12</v>
      </c>
      <c r="H43" s="45">
        <v>13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203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192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143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17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204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205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3</v>
      </c>
      <c r="G13" s="39">
        <v>1</v>
      </c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v>3</v>
      </c>
      <c r="G14" s="39">
        <v>1</v>
      </c>
      <c r="H14" s="44">
        <v>1</v>
      </c>
      <c r="I14" s="39"/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>
        <v>2</v>
      </c>
      <c r="V14" s="34">
        <f>I14+2*J14+3*K14+4*L14</f>
        <v>2</v>
      </c>
      <c r="W14" s="40">
        <f>(I14+(2*J14)+(3*K14)+(4*L14))/F14</f>
        <v>0.66666666666666663</v>
      </c>
      <c r="X14" s="40">
        <f t="shared" ref="X14:X32" si="1">(H14+M14+P14)/(F14+M14+P14+R14)</f>
        <v>0.33333333333333331</v>
      </c>
      <c r="Y14" s="40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4</v>
      </c>
      <c r="F16" s="34">
        <v>3</v>
      </c>
      <c r="G16" s="39">
        <v>2</v>
      </c>
      <c r="H16" s="44">
        <v>2</v>
      </c>
      <c r="I16" s="39">
        <v>1</v>
      </c>
      <c r="J16" s="39">
        <v>1</v>
      </c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3</v>
      </c>
      <c r="W16" s="40">
        <f>(I16+(2*J16)+(3*K16)+(4*L16))/F16</f>
        <v>1</v>
      </c>
      <c r="X16" s="40">
        <f t="shared" si="1"/>
        <v>0.75</v>
      </c>
      <c r="Y16" s="40">
        <f>H16/F16</f>
        <v>0.66666666666666663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v>3</v>
      </c>
      <c r="G22" s="39">
        <v>2</v>
      </c>
      <c r="H22" s="44">
        <v>3</v>
      </c>
      <c r="I22" s="39">
        <v>1</v>
      </c>
      <c r="J22" s="39">
        <v>2</v>
      </c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>
        <v>1</v>
      </c>
      <c r="V22" s="34">
        <f t="shared" si="3"/>
        <v>5</v>
      </c>
      <c r="W22" s="40">
        <f t="shared" si="4"/>
        <v>1.6666666666666667</v>
      </c>
      <c r="X22" s="40">
        <f t="shared" si="1"/>
        <v>1</v>
      </c>
      <c r="Y22" s="40">
        <f t="shared" si="5"/>
        <v>1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4</v>
      </c>
      <c r="F25" s="34">
        <f t="shared" si="2"/>
        <v>4</v>
      </c>
      <c r="G25" s="39">
        <v>0</v>
      </c>
      <c r="H25" s="44">
        <v>1</v>
      </c>
      <c r="I25" s="39">
        <v>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1</v>
      </c>
      <c r="V25" s="34">
        <f t="shared" si="3"/>
        <v>1</v>
      </c>
      <c r="W25" s="40">
        <f t="shared" si="4"/>
        <v>0.25</v>
      </c>
      <c r="X25" s="40">
        <f t="shared" si="1"/>
        <v>0.25</v>
      </c>
      <c r="Y25" s="40">
        <f t="shared" si="5"/>
        <v>0.25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4</v>
      </c>
      <c r="F26" s="34">
        <v>3</v>
      </c>
      <c r="G26" s="39">
        <v>0</v>
      </c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>
        <v>1</v>
      </c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0.25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3</v>
      </c>
      <c r="G27" s="39">
        <v>1</v>
      </c>
      <c r="H27" s="44">
        <v>1</v>
      </c>
      <c r="I27" s="39"/>
      <c r="J27" s="39"/>
      <c r="K27" s="39"/>
      <c r="L27" s="39"/>
      <c r="M27" s="39">
        <v>1</v>
      </c>
      <c r="N27" s="39"/>
      <c r="O27" s="39"/>
      <c r="P27" s="39"/>
      <c r="Q27" s="39"/>
      <c r="R27" s="39"/>
      <c r="S27" s="39">
        <v>1</v>
      </c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0.5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f t="shared" si="2"/>
        <v>4</v>
      </c>
      <c r="G29" s="39">
        <v>0</v>
      </c>
      <c r="H29" s="44">
        <v>2</v>
      </c>
      <c r="I29" s="39">
        <v>1</v>
      </c>
      <c r="J29" s="39">
        <v>1</v>
      </c>
      <c r="K29" s="39"/>
      <c r="L29" s="39"/>
      <c r="M29" s="39"/>
      <c r="N29" s="39"/>
      <c r="O29" s="39"/>
      <c r="P29" s="39"/>
      <c r="Q29" s="39"/>
      <c r="R29" s="39"/>
      <c r="S29" s="39">
        <v>2</v>
      </c>
      <c r="T29" s="39"/>
      <c r="U29" s="39">
        <v>2</v>
      </c>
      <c r="V29" s="34">
        <f t="shared" si="3"/>
        <v>3</v>
      </c>
      <c r="W29" s="40">
        <f t="shared" si="4"/>
        <v>0.75</v>
      </c>
      <c r="X29" s="40">
        <f t="shared" si="1"/>
        <v>0.5</v>
      </c>
      <c r="Y29" s="40">
        <f t="shared" si="5"/>
        <v>0.5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v>4</v>
      </c>
      <c r="G31" s="39">
        <v>2</v>
      </c>
      <c r="H31" s="44">
        <f t="shared" si="0"/>
        <v>3</v>
      </c>
      <c r="I31" s="39">
        <v>1</v>
      </c>
      <c r="J31" s="39">
        <v>1</v>
      </c>
      <c r="K31" s="39"/>
      <c r="L31" s="39">
        <v>1</v>
      </c>
      <c r="M31" s="39"/>
      <c r="N31" s="39"/>
      <c r="O31" s="39"/>
      <c r="P31" s="39"/>
      <c r="Q31" s="39"/>
      <c r="R31" s="39"/>
      <c r="S31" s="39"/>
      <c r="T31" s="39">
        <v>1</v>
      </c>
      <c r="U31" s="39">
        <v>2</v>
      </c>
      <c r="V31" s="44">
        <f t="shared" si="3"/>
        <v>7</v>
      </c>
      <c r="W31" s="40">
        <f t="shared" si="4"/>
        <v>1.75</v>
      </c>
      <c r="X31" s="40">
        <f t="shared" si="1"/>
        <v>0.75</v>
      </c>
      <c r="Y31" s="40">
        <f t="shared" si="5"/>
        <v>0.75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1</v>
      </c>
      <c r="F32" s="34">
        <f t="shared" si="2"/>
        <v>1</v>
      </c>
      <c r="G32" s="39">
        <v>0</v>
      </c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1</v>
      </c>
      <c r="T32" s="39"/>
      <c r="U32" s="39"/>
      <c r="V32" s="44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3.7</v>
      </c>
      <c r="F35" s="39">
        <v>2</v>
      </c>
      <c r="G35" s="39">
        <v>2</v>
      </c>
      <c r="H35" s="39">
        <v>14</v>
      </c>
      <c r="I35" s="39">
        <v>2</v>
      </c>
      <c r="J35" s="39">
        <v>0</v>
      </c>
      <c r="K35" s="39">
        <v>1</v>
      </c>
      <c r="L35" s="39"/>
      <c r="M35" s="39"/>
      <c r="N35" s="39">
        <v>7</v>
      </c>
      <c r="O35" s="39">
        <v>1</v>
      </c>
      <c r="P35" s="39"/>
      <c r="Q35" s="39"/>
      <c r="R35" s="39"/>
      <c r="S35" s="39"/>
      <c r="T35" s="40">
        <f>I35/(H35-K35-L35-M35)</f>
        <v>0.15384615384615385</v>
      </c>
      <c r="U35" s="42">
        <f t="shared" ref="U35:U40" si="6">G35/E35*7</f>
        <v>3.7837837837837833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>
        <v>1</v>
      </c>
      <c r="E38" s="41">
        <v>3.3</v>
      </c>
      <c r="F38" s="39">
        <v>5</v>
      </c>
      <c r="G38" s="39">
        <v>4</v>
      </c>
      <c r="H38" s="39">
        <v>20</v>
      </c>
      <c r="I38" s="39">
        <v>7</v>
      </c>
      <c r="J38" s="39">
        <v>0</v>
      </c>
      <c r="K38" s="39">
        <v>2</v>
      </c>
      <c r="L38" s="39"/>
      <c r="M38" s="39"/>
      <c r="N38" s="39">
        <v>0</v>
      </c>
      <c r="O38" s="39"/>
      <c r="P38" s="39"/>
      <c r="Q38" s="39"/>
      <c r="R38" s="39"/>
      <c r="S38" s="39"/>
      <c r="T38" s="40">
        <f t="shared" si="7"/>
        <v>0.3888888888888889</v>
      </c>
      <c r="U38" s="42">
        <f t="shared" si="6"/>
        <v>8.4848484848484844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9</v>
      </c>
      <c r="H43" s="45">
        <v>7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208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>
        <v>42982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158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207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18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209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206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3</v>
      </c>
      <c r="G13" s="39">
        <v>2</v>
      </c>
      <c r="H13" s="44">
        <v>1</v>
      </c>
      <c r="I13" s="39">
        <v>1</v>
      </c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/>
      <c r="T13" s="39">
        <v>1</v>
      </c>
      <c r="U13" s="39">
        <v>1</v>
      </c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0.5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1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/>
      <c r="E17" s="39"/>
      <c r="F17" s="34">
        <f t="shared" si="2"/>
        <v>0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0</v>
      </c>
      <c r="G20" s="39">
        <v>2</v>
      </c>
      <c r="H20" s="44">
        <f t="shared" si="0"/>
        <v>0</v>
      </c>
      <c r="I20" s="39"/>
      <c r="J20" s="39"/>
      <c r="K20" s="39"/>
      <c r="L20" s="39"/>
      <c r="M20" s="39">
        <v>3</v>
      </c>
      <c r="N20" s="39"/>
      <c r="O20" s="39"/>
      <c r="P20" s="39">
        <v>1</v>
      </c>
      <c r="Q20" s="39"/>
      <c r="R20" s="39"/>
      <c r="S20" s="39"/>
      <c r="T20" s="39">
        <v>2</v>
      </c>
      <c r="U20" s="39"/>
      <c r="V20" s="34">
        <f t="shared" si="3"/>
        <v>0</v>
      </c>
      <c r="W20" s="40" t="e">
        <f t="shared" si="4"/>
        <v>#DIV/0!</v>
      </c>
      <c r="X20" s="40">
        <f t="shared" si="1"/>
        <v>1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f t="shared" si="2"/>
        <v>4</v>
      </c>
      <c r="G22" s="39">
        <v>1</v>
      </c>
      <c r="H22" s="44"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1</v>
      </c>
      <c r="W22" s="40">
        <f t="shared" si="4"/>
        <v>0.25</v>
      </c>
      <c r="X22" s="40">
        <f t="shared" si="1"/>
        <v>0.25</v>
      </c>
      <c r="Y22" s="40">
        <f t="shared" si="5"/>
        <v>0.25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f t="shared" si="2"/>
        <v>4</v>
      </c>
      <c r="G23" s="39">
        <v>2</v>
      </c>
      <c r="H23" s="44">
        <v>2</v>
      </c>
      <c r="I23" s="39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1</v>
      </c>
      <c r="U23" s="39">
        <v>1</v>
      </c>
      <c r="V23" s="34">
        <f t="shared" si="3"/>
        <v>2</v>
      </c>
      <c r="W23" s="40">
        <f t="shared" si="4"/>
        <v>0.5</v>
      </c>
      <c r="X23" s="40">
        <f t="shared" si="1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1</v>
      </c>
      <c r="E24" s="39">
        <v>4</v>
      </c>
      <c r="F24" s="34">
        <v>3</v>
      </c>
      <c r="G24" s="39">
        <v>1</v>
      </c>
      <c r="H24" s="44">
        <v>1</v>
      </c>
      <c r="I24" s="39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>
        <v>1</v>
      </c>
      <c r="U24" s="39"/>
      <c r="V24" s="34">
        <f t="shared" si="3"/>
        <v>1</v>
      </c>
      <c r="W24" s="40">
        <f t="shared" si="4"/>
        <v>0.33333333333333331</v>
      </c>
      <c r="X24" s="40">
        <f t="shared" si="1"/>
        <v>0.33333333333333331</v>
      </c>
      <c r="Y24" s="40">
        <f t="shared" si="5"/>
        <v>0.33333333333333331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4</v>
      </c>
      <c r="F25" s="34">
        <v>3</v>
      </c>
      <c r="G25" s="39"/>
      <c r="H25" s="44">
        <v>1</v>
      </c>
      <c r="I25" s="39"/>
      <c r="J25" s="39">
        <v>1</v>
      </c>
      <c r="K25" s="39"/>
      <c r="L25" s="39"/>
      <c r="M25" s="39">
        <v>1</v>
      </c>
      <c r="N25" s="39"/>
      <c r="O25" s="39"/>
      <c r="P25" s="39"/>
      <c r="Q25" s="39"/>
      <c r="R25" s="39"/>
      <c r="S25" s="39"/>
      <c r="T25" s="39"/>
      <c r="U25" s="39">
        <v>2</v>
      </c>
      <c r="V25" s="34">
        <f t="shared" si="3"/>
        <v>2</v>
      </c>
      <c r="W25" s="40">
        <f t="shared" si="4"/>
        <v>0.66666666666666663</v>
      </c>
      <c r="X25" s="40">
        <f t="shared" si="1"/>
        <v>0.5</v>
      </c>
      <c r="Y25" s="40">
        <f t="shared" si="5"/>
        <v>0.33333333333333331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2</v>
      </c>
      <c r="G27" s="39">
        <v>1</v>
      </c>
      <c r="H27" s="44">
        <v>2</v>
      </c>
      <c r="I27" s="39">
        <v>1</v>
      </c>
      <c r="J27" s="39"/>
      <c r="K27" s="39">
        <v>1</v>
      </c>
      <c r="L27" s="39"/>
      <c r="M27" s="39">
        <v>2</v>
      </c>
      <c r="N27" s="39"/>
      <c r="O27" s="39"/>
      <c r="P27" s="39"/>
      <c r="Q27" s="39"/>
      <c r="R27" s="39"/>
      <c r="S27" s="39"/>
      <c r="T27" s="39"/>
      <c r="U27" s="39">
        <v>3</v>
      </c>
      <c r="V27" s="34">
        <f t="shared" si="3"/>
        <v>4</v>
      </c>
      <c r="W27" s="40">
        <f t="shared" si="4"/>
        <v>2</v>
      </c>
      <c r="X27" s="40">
        <f t="shared" si="1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f t="shared" si="2"/>
        <v>4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3</v>
      </c>
      <c r="F32" s="34">
        <f t="shared" si="2"/>
        <v>3</v>
      </c>
      <c r="G32" s="39"/>
      <c r="H32" s="44">
        <v>1</v>
      </c>
      <c r="I32" s="39">
        <v>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1</v>
      </c>
      <c r="W32" s="40">
        <f t="shared" si="4"/>
        <v>0.33333333333333331</v>
      </c>
      <c r="X32" s="40">
        <f t="shared" si="1"/>
        <v>0.33333333333333331</v>
      </c>
      <c r="Y32" s="40">
        <f t="shared" si="5"/>
        <v>0.33333333333333331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6</v>
      </c>
      <c r="F37" s="39">
        <v>2</v>
      </c>
      <c r="G37" s="39">
        <v>2</v>
      </c>
      <c r="H37" s="39">
        <v>26</v>
      </c>
      <c r="I37" s="39">
        <v>8</v>
      </c>
      <c r="J37" s="39">
        <v>0</v>
      </c>
      <c r="K37" s="39">
        <v>2</v>
      </c>
      <c r="L37" s="39">
        <v>0</v>
      </c>
      <c r="M37" s="39">
        <v>0</v>
      </c>
      <c r="N37" s="39">
        <v>8</v>
      </c>
      <c r="O37" s="39">
        <v>1</v>
      </c>
      <c r="P37" s="39"/>
      <c r="Q37" s="39">
        <v>1</v>
      </c>
      <c r="R37" s="39"/>
      <c r="S37" s="39"/>
      <c r="T37" s="40">
        <f t="shared" si="7"/>
        <v>0.33333333333333331</v>
      </c>
      <c r="U37" s="42">
        <f t="shared" si="6"/>
        <v>2.333333333333333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9</v>
      </c>
      <c r="H43" s="45">
        <v>2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1"/>
  <sheetViews>
    <sheetView zoomScaleNormal="100"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8" customFormat="1" ht="15.75" customHeight="1" x14ac:dyDescent="0.25">
      <c r="A5" s="4"/>
      <c r="B5" s="5"/>
      <c r="C5" s="48" t="s">
        <v>0</v>
      </c>
      <c r="E5" s="116" t="s">
        <v>142</v>
      </c>
      <c r="F5" s="116"/>
      <c r="G5" s="116"/>
      <c r="H5" s="116"/>
      <c r="I5" s="116"/>
      <c r="J5" s="116"/>
      <c r="K5" s="116"/>
      <c r="L5" s="99" t="s">
        <v>1</v>
      </c>
      <c r="M5" s="99"/>
      <c r="N5" s="99"/>
      <c r="O5" s="99"/>
      <c r="P5" s="116">
        <v>42904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C5" s="90" t="s">
        <v>81</v>
      </c>
      <c r="AD5" s="91"/>
      <c r="AE5" s="91"/>
      <c r="AF5" s="91"/>
      <c r="AG5" s="92"/>
    </row>
    <row r="6" spans="1:34" s="48" customFormat="1" ht="15.75" customHeight="1" x14ac:dyDescent="0.3">
      <c r="A6" s="4"/>
      <c r="B6" s="5"/>
      <c r="C6" s="48" t="s">
        <v>2</v>
      </c>
      <c r="E6" s="117" t="s">
        <v>143</v>
      </c>
      <c r="F6" s="117"/>
      <c r="G6" s="117"/>
      <c r="H6" s="117"/>
      <c r="I6" s="117"/>
      <c r="J6" s="117"/>
      <c r="K6" s="117"/>
      <c r="L6" s="99" t="s">
        <v>3</v>
      </c>
      <c r="M6" s="99"/>
      <c r="N6" s="99"/>
      <c r="O6" s="99"/>
      <c r="P6" s="117" t="s">
        <v>146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3"/>
      <c r="AB6" s="3"/>
      <c r="AC6" s="93"/>
      <c r="AD6" s="94"/>
      <c r="AE6" s="94"/>
      <c r="AF6" s="94"/>
      <c r="AG6" s="95"/>
      <c r="AH6" s="3"/>
    </row>
    <row r="7" spans="1:34" s="48" customFormat="1" x14ac:dyDescent="0.3">
      <c r="A7" s="4"/>
      <c r="B7" s="5"/>
      <c r="C7" s="48" t="s">
        <v>4</v>
      </c>
      <c r="E7" s="117" t="s">
        <v>144</v>
      </c>
      <c r="F7" s="117"/>
      <c r="G7" s="117"/>
      <c r="H7" s="117"/>
      <c r="I7" s="117"/>
      <c r="J7" s="117"/>
      <c r="K7" s="117"/>
      <c r="L7" s="99" t="s">
        <v>5</v>
      </c>
      <c r="M7" s="99"/>
      <c r="N7" s="99"/>
      <c r="O7" s="99"/>
      <c r="P7" s="117" t="s">
        <v>144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3"/>
      <c r="AB7" s="3"/>
      <c r="AC7" s="3"/>
      <c r="AD7" s="3"/>
      <c r="AE7" s="3"/>
      <c r="AF7" s="3"/>
      <c r="AG7" s="3"/>
      <c r="AH7" s="3"/>
    </row>
    <row r="8" spans="1:34" s="48" customFormat="1" x14ac:dyDescent="0.3">
      <c r="A8" s="4"/>
      <c r="B8" s="5"/>
      <c r="C8" s="48" t="s">
        <v>6</v>
      </c>
      <c r="E8" s="117" t="s">
        <v>143</v>
      </c>
      <c r="F8" s="117"/>
      <c r="G8" s="117"/>
      <c r="H8" s="117"/>
      <c r="I8" s="117"/>
      <c r="J8" s="117"/>
      <c r="K8" s="117"/>
      <c r="L8" s="99" t="s">
        <v>7</v>
      </c>
      <c r="M8" s="99"/>
      <c r="N8" s="99"/>
      <c r="O8" s="99"/>
      <c r="P8" s="117">
        <v>1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48" customFormat="1" x14ac:dyDescent="0.3">
      <c r="A9" s="4"/>
      <c r="B9" s="5"/>
      <c r="C9" s="48" t="s">
        <v>8</v>
      </c>
      <c r="E9" s="118" t="s">
        <v>145</v>
      </c>
      <c r="F9" s="118"/>
      <c r="G9" s="118"/>
      <c r="H9" s="118"/>
      <c r="I9" s="118"/>
      <c r="J9" s="118"/>
      <c r="K9" s="118"/>
      <c r="M9" s="99" t="s">
        <v>9</v>
      </c>
      <c r="N9" s="99"/>
      <c r="O9" s="99"/>
      <c r="P9" s="118" t="s">
        <v>147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111">
        <f>Summary!B7</f>
        <v>9</v>
      </c>
      <c r="C13" s="111" t="str">
        <f>Summary!C7</f>
        <v>Andrew Baker</v>
      </c>
      <c r="D13" s="39">
        <v>1</v>
      </c>
      <c r="E13" s="39">
        <v>4</v>
      </c>
      <c r="F13" s="34">
        <v>4</v>
      </c>
      <c r="G13" s="39">
        <v>0</v>
      </c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111">
        <f>Summary!B8</f>
        <v>6</v>
      </c>
      <c r="C14" s="111" t="str">
        <f>Summary!C8</f>
        <v>Shawn Daw</v>
      </c>
      <c r="D14" s="39">
        <v>1</v>
      </c>
      <c r="E14" s="39">
        <v>4</v>
      </c>
      <c r="F14" s="34">
        <f>E14-M14-P14-Q14-R14</f>
        <v>4</v>
      </c>
      <c r="G14" s="39">
        <v>1</v>
      </c>
      <c r="H14" s="44"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/>
      <c r="V14" s="34">
        <f>I14+2*J14+3*K14+4*L14</f>
        <v>1</v>
      </c>
      <c r="W14" s="40">
        <f>(I14+(2*J14)+(3*K14)+(4*L14))/F14</f>
        <v>0.25</v>
      </c>
      <c r="X14" s="40">
        <f t="shared" ref="X14:X35" si="0">(H14+M14+P14)/(F14+M14+P14+R14)</f>
        <v>0.25</v>
      </c>
      <c r="Y14" s="40">
        <f>H14/F14</f>
        <v>0.25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111">
        <f>Summary!B9</f>
        <v>23</v>
      </c>
      <c r="C15" s="111" t="str">
        <f>Summary!C9</f>
        <v>Jason Kellington</v>
      </c>
      <c r="D15" s="39">
        <v>1</v>
      </c>
      <c r="E15" s="39">
        <v>4</v>
      </c>
      <c r="F15" s="34">
        <v>3</v>
      </c>
      <c r="G15" s="39">
        <v>0</v>
      </c>
      <c r="H15" s="44">
        <v>1</v>
      </c>
      <c r="I15" s="39">
        <v>1</v>
      </c>
      <c r="J15" s="39"/>
      <c r="K15" s="39"/>
      <c r="L15" s="39"/>
      <c r="M15" s="39">
        <v>1</v>
      </c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0.33333333333333331</v>
      </c>
      <c r="X15" s="40">
        <f t="shared" si="0"/>
        <v>0.5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111">
        <f>Summary!B10</f>
        <v>33</v>
      </c>
      <c r="C16" s="111" t="str">
        <f>Summary!C10</f>
        <v>Sean Cook</v>
      </c>
      <c r="D16" s="39"/>
      <c r="E16" s="39"/>
      <c r="F16" s="34">
        <f t="shared" ref="F16:F35" si="1">E16-M16-P16-Q16-R16</f>
        <v>0</v>
      </c>
      <c r="G16" s="39"/>
      <c r="H16" s="44">
        <f t="shared" ref="H16:H35" si="2">SUM(I16:L16)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111">
        <f>Summary!B11</f>
        <v>74</v>
      </c>
      <c r="C17" s="111" t="str">
        <f>Summary!C11</f>
        <v>Adam Corbett</v>
      </c>
      <c r="D17" s="39"/>
      <c r="E17" s="39"/>
      <c r="F17" s="34">
        <f t="shared" si="1"/>
        <v>0</v>
      </c>
      <c r="G17" s="39"/>
      <c r="H17" s="44">
        <f t="shared" si="2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5" si="3">I17+2*J17+3*K17+4*L17</f>
        <v>0</v>
      </c>
      <c r="W17" s="40" t="e">
        <f t="shared" ref="W17:W35" si="4">(I17+(2*J17)+(3*K17)+(4*L17))/F17</f>
        <v>#DIV/0!</v>
      </c>
      <c r="X17" s="40" t="e">
        <f t="shared" si="0"/>
        <v>#DIV/0!</v>
      </c>
      <c r="Y17" s="40" t="e">
        <f t="shared" ref="Y17:Y35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111">
        <f>Summary!B12</f>
        <v>63</v>
      </c>
      <c r="C18" s="111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111">
        <f>Summary!B13</f>
        <v>22</v>
      </c>
      <c r="C19" s="111" t="str">
        <f>Summary!C13</f>
        <v>Brian McArter</v>
      </c>
      <c r="D19" s="39"/>
      <c r="E19" s="39"/>
      <c r="F19" s="34">
        <f t="shared" si="1"/>
        <v>0</v>
      </c>
      <c r="G19" s="39"/>
      <c r="H19" s="44">
        <f t="shared" si="2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111">
        <f>Summary!B14</f>
        <v>8</v>
      </c>
      <c r="C20" s="111" t="str">
        <f>Summary!C14</f>
        <v>Ty Sebastian</v>
      </c>
      <c r="D20" s="39"/>
      <c r="E20" s="39"/>
      <c r="F20" s="34">
        <f t="shared" si="1"/>
        <v>0</v>
      </c>
      <c r="G20" s="39"/>
      <c r="H20" s="44">
        <f t="shared" si="2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0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111">
        <f>Summary!B15</f>
        <v>44</v>
      </c>
      <c r="C21" s="111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111">
        <f>Summary!B16</f>
        <v>28</v>
      </c>
      <c r="C22" s="111" t="str">
        <f>Summary!C16</f>
        <v>Gene Johnston</v>
      </c>
      <c r="D22" s="39">
        <v>1</v>
      </c>
      <c r="E22" s="39">
        <v>4</v>
      </c>
      <c r="F22" s="34">
        <v>4</v>
      </c>
      <c r="G22" s="39">
        <v>1</v>
      </c>
      <c r="H22" s="44">
        <v>2</v>
      </c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2</v>
      </c>
      <c r="W22" s="40">
        <f t="shared" si="4"/>
        <v>0.5</v>
      </c>
      <c r="X22" s="40">
        <f t="shared" si="0"/>
        <v>0.5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111">
        <f>Summary!B17</f>
        <v>10</v>
      </c>
      <c r="C23" s="111" t="str">
        <f>Summary!C17</f>
        <v>Dennis Dewar</v>
      </c>
      <c r="D23" s="39">
        <v>1</v>
      </c>
      <c r="E23" s="39">
        <v>4</v>
      </c>
      <c r="F23" s="34">
        <f t="shared" si="1"/>
        <v>4</v>
      </c>
      <c r="G23" s="39">
        <v>2</v>
      </c>
      <c r="H23" s="44">
        <v>3</v>
      </c>
      <c r="I23" s="39">
        <v>1</v>
      </c>
      <c r="J23" s="39">
        <v>1</v>
      </c>
      <c r="K23" s="39"/>
      <c r="L23" s="39">
        <v>1</v>
      </c>
      <c r="M23" s="39"/>
      <c r="N23" s="39"/>
      <c r="O23" s="39"/>
      <c r="P23" s="39"/>
      <c r="Q23" s="39"/>
      <c r="R23" s="39"/>
      <c r="S23" s="39"/>
      <c r="T23" s="39"/>
      <c r="U23" s="39">
        <v>2</v>
      </c>
      <c r="V23" s="34">
        <f t="shared" si="3"/>
        <v>7</v>
      </c>
      <c r="W23" s="40">
        <f t="shared" si="4"/>
        <v>1.75</v>
      </c>
      <c r="X23" s="40">
        <f t="shared" si="0"/>
        <v>0.75</v>
      </c>
      <c r="Y23" s="40">
        <f t="shared" si="5"/>
        <v>0.75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111">
        <f>Summary!B18</f>
        <v>0</v>
      </c>
      <c r="C24" s="111" t="str">
        <f>Summary!C18</f>
        <v>John Groves</v>
      </c>
      <c r="D24" s="39">
        <v>1</v>
      </c>
      <c r="E24" s="39">
        <v>4</v>
      </c>
      <c r="F24" s="34">
        <f t="shared" si="1"/>
        <v>4</v>
      </c>
      <c r="G24" s="39">
        <v>0</v>
      </c>
      <c r="H24" s="44">
        <v>1</v>
      </c>
      <c r="I24" s="39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/>
      <c r="U24" s="39">
        <v>1</v>
      </c>
      <c r="V24" s="34">
        <f t="shared" si="3"/>
        <v>1</v>
      </c>
      <c r="W24" s="40">
        <f t="shared" si="4"/>
        <v>0.25</v>
      </c>
      <c r="X24" s="40">
        <f t="shared" si="0"/>
        <v>0.25</v>
      </c>
      <c r="Y24" s="40">
        <f t="shared" si="5"/>
        <v>0.25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111">
        <f>Summary!B19</f>
        <v>97</v>
      </c>
      <c r="C25" s="111" t="str">
        <f>Summary!C19</f>
        <v>Jamie Hickling</v>
      </c>
      <c r="D25" s="39">
        <v>1</v>
      </c>
      <c r="E25" s="39">
        <v>4</v>
      </c>
      <c r="F25" s="34">
        <f t="shared" si="1"/>
        <v>4</v>
      </c>
      <c r="G25" s="39">
        <v>1</v>
      </c>
      <c r="H25" s="44">
        <v>3</v>
      </c>
      <c r="I25" s="39">
        <v>2</v>
      </c>
      <c r="J25" s="39"/>
      <c r="K25" s="39">
        <v>1</v>
      </c>
      <c r="L25" s="39"/>
      <c r="M25" s="39"/>
      <c r="N25" s="39"/>
      <c r="O25" s="39"/>
      <c r="P25" s="39"/>
      <c r="Q25" s="39"/>
      <c r="R25" s="39"/>
      <c r="S25" s="39"/>
      <c r="T25" s="39"/>
      <c r="U25" s="39">
        <v>2</v>
      </c>
      <c r="V25" s="34">
        <f t="shared" si="3"/>
        <v>5</v>
      </c>
      <c r="W25" s="40">
        <f t="shared" si="4"/>
        <v>1.25</v>
      </c>
      <c r="X25" s="40">
        <f t="shared" si="0"/>
        <v>0.75</v>
      </c>
      <c r="Y25" s="40">
        <f t="shared" si="5"/>
        <v>0.75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111">
        <f>Summary!B20</f>
        <v>15</v>
      </c>
      <c r="C26" s="111" t="str">
        <f>Summary!C20</f>
        <v>Scott McTavish</v>
      </c>
      <c r="D26" s="39"/>
      <c r="E26" s="39"/>
      <c r="F26" s="34">
        <f t="shared" si="1"/>
        <v>0</v>
      </c>
      <c r="G26" s="39"/>
      <c r="H26" s="44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111">
        <f>Summary!B21</f>
        <v>11</v>
      </c>
      <c r="C27" s="111" t="str">
        <f>Summary!C21</f>
        <v>Steve Crawford</v>
      </c>
      <c r="D27" s="39"/>
      <c r="E27" s="39"/>
      <c r="F27" s="34">
        <f t="shared" si="1"/>
        <v>0</v>
      </c>
      <c r="G27" s="39"/>
      <c r="H27" s="44">
        <f t="shared" si="2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0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111">
        <f>Summary!B22</f>
        <v>1</v>
      </c>
      <c r="C28" s="111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111">
        <f>Summary!B23</f>
        <v>12</v>
      </c>
      <c r="C29" s="111" t="str">
        <f>Summary!C23</f>
        <v>Ben Newell</v>
      </c>
      <c r="D29" s="39"/>
      <c r="E29" s="39"/>
      <c r="F29" s="34">
        <f t="shared" si="1"/>
        <v>0</v>
      </c>
      <c r="G29" s="39"/>
      <c r="H29" s="44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111">
        <f>Summary!B24</f>
        <v>91</v>
      </c>
      <c r="C30" s="111" t="str">
        <f>Summary!C24</f>
        <v xml:space="preserve">Trent Michie </v>
      </c>
      <c r="D30" s="39"/>
      <c r="E30" s="39"/>
      <c r="F30" s="34">
        <f t="shared" si="1"/>
        <v>0</v>
      </c>
      <c r="G30" s="39"/>
      <c r="H30" s="44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111">
        <f>Summary!B25</f>
        <v>88</v>
      </c>
      <c r="C31" s="111" t="str">
        <f>Summary!C25</f>
        <v>Lane Sebastian</v>
      </c>
      <c r="D31" s="39"/>
      <c r="E31" s="39"/>
      <c r="F31" s="34">
        <f t="shared" si="1"/>
        <v>0</v>
      </c>
      <c r="G31" s="39"/>
      <c r="H31" s="44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/>
      <c r="B32" s="111">
        <v>4</v>
      </c>
      <c r="C32" s="111" t="s">
        <v>139</v>
      </c>
      <c r="D32" s="39">
        <v>1</v>
      </c>
      <c r="E32" s="39">
        <v>3</v>
      </c>
      <c r="F32" s="34">
        <v>3</v>
      </c>
      <c r="G32" s="39">
        <v>0</v>
      </c>
      <c r="H32" s="44"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3</v>
      </c>
      <c r="T32" s="39"/>
      <c r="U32" s="39"/>
      <c r="V32" s="44"/>
      <c r="W32" s="40"/>
      <c r="X32" s="40"/>
      <c r="Y32" s="40"/>
      <c r="AB32" s="27"/>
      <c r="AC32" s="28"/>
      <c r="AD32" s="28"/>
      <c r="AF32" s="9"/>
      <c r="AH32" s="9"/>
    </row>
    <row r="33" spans="1:34" x14ac:dyDescent="0.3">
      <c r="A33" s="12"/>
      <c r="B33" s="111"/>
      <c r="C33" s="111" t="s">
        <v>140</v>
      </c>
      <c r="D33" s="39">
        <v>1</v>
      </c>
      <c r="E33" s="39">
        <v>3</v>
      </c>
      <c r="F33" s="34">
        <v>3</v>
      </c>
      <c r="G33" s="39">
        <v>1</v>
      </c>
      <c r="H33" s="44">
        <v>1</v>
      </c>
      <c r="I33" s="39"/>
      <c r="J33" s="39">
        <v>1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4"/>
      <c r="W33" s="40"/>
      <c r="X33" s="40"/>
      <c r="Y33" s="40"/>
      <c r="AB33" s="27"/>
      <c r="AC33" s="28"/>
      <c r="AD33" s="28"/>
      <c r="AF33" s="9"/>
      <c r="AH33" s="9"/>
    </row>
    <row r="34" spans="1:34" x14ac:dyDescent="0.3">
      <c r="A34" s="12"/>
      <c r="B34" s="111"/>
      <c r="C34" s="111" t="s">
        <v>141</v>
      </c>
      <c r="D34" s="39">
        <v>1</v>
      </c>
      <c r="E34" s="39">
        <v>1</v>
      </c>
      <c r="F34" s="34">
        <v>1</v>
      </c>
      <c r="G34" s="39">
        <v>0</v>
      </c>
      <c r="H34" s="44">
        <v>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4"/>
      <c r="W34" s="40"/>
      <c r="X34" s="40"/>
      <c r="Y34" s="40"/>
      <c r="AB34" s="27"/>
      <c r="AC34" s="28"/>
      <c r="AD34" s="28"/>
      <c r="AF34" s="9"/>
      <c r="AH34" s="9"/>
    </row>
    <row r="35" spans="1:34" x14ac:dyDescent="0.3">
      <c r="A35" s="12">
        <v>20</v>
      </c>
      <c r="B35" s="111"/>
      <c r="C35" s="111"/>
      <c r="D35" s="39"/>
      <c r="E35" s="39"/>
      <c r="F35" s="34"/>
      <c r="G35" s="39"/>
      <c r="H35" s="44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4"/>
      <c r="W35" s="40"/>
      <c r="X35" s="40"/>
      <c r="Y35" s="40"/>
      <c r="AB35" s="27"/>
      <c r="AC35" s="28"/>
      <c r="AD35" s="28"/>
      <c r="AF35" s="9"/>
      <c r="AH35" s="9"/>
    </row>
    <row r="36" spans="1:34" x14ac:dyDescent="0.3">
      <c r="A36" s="12"/>
      <c r="B36" s="10" t="s">
        <v>27</v>
      </c>
      <c r="C36" s="15"/>
      <c r="D36" s="15"/>
      <c r="E36" s="15"/>
      <c r="F36" s="15"/>
      <c r="G36" s="15"/>
      <c r="H36" s="15" t="s">
        <v>28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34" x14ac:dyDescent="0.3">
      <c r="A37" s="12"/>
      <c r="B37" s="17" t="s">
        <v>11</v>
      </c>
      <c r="C37" s="17" t="s">
        <v>29</v>
      </c>
      <c r="D37" s="17" t="s">
        <v>117</v>
      </c>
      <c r="E37" s="17" t="s">
        <v>30</v>
      </c>
      <c r="F37" s="17" t="s">
        <v>14</v>
      </c>
      <c r="G37" s="17" t="s">
        <v>31</v>
      </c>
      <c r="H37" s="17" t="s">
        <v>32</v>
      </c>
      <c r="I37" s="17" t="s">
        <v>15</v>
      </c>
      <c r="J37" s="17" t="s">
        <v>19</v>
      </c>
      <c r="K37" s="17" t="s">
        <v>20</v>
      </c>
      <c r="L37" s="17" t="s">
        <v>33</v>
      </c>
      <c r="M37" s="17" t="s">
        <v>24</v>
      </c>
      <c r="N37" s="17" t="s">
        <v>79</v>
      </c>
      <c r="O37" s="17" t="s">
        <v>34</v>
      </c>
      <c r="P37" s="17" t="s">
        <v>35</v>
      </c>
      <c r="Q37" s="17" t="s">
        <v>36</v>
      </c>
      <c r="R37" s="17"/>
      <c r="S37" s="17" t="s">
        <v>37</v>
      </c>
      <c r="T37" s="17" t="s">
        <v>65</v>
      </c>
      <c r="U37" s="17" t="s">
        <v>68</v>
      </c>
      <c r="V37" s="26"/>
      <c r="W37" s="26"/>
      <c r="X37" s="26"/>
      <c r="Y37" s="15"/>
    </row>
    <row r="38" spans="1:34" x14ac:dyDescent="0.3">
      <c r="A38" s="12">
        <v>1</v>
      </c>
      <c r="B38" s="111">
        <f>Summary!B31</f>
        <v>6</v>
      </c>
      <c r="C38" s="111" t="str">
        <f>Summary!C31</f>
        <v>Shawn Daw</v>
      </c>
      <c r="D38" s="39">
        <v>1</v>
      </c>
      <c r="E38" s="41">
        <v>7</v>
      </c>
      <c r="F38" s="39">
        <v>7</v>
      </c>
      <c r="G38" s="39">
        <v>7</v>
      </c>
      <c r="H38" s="39">
        <v>34</v>
      </c>
      <c r="I38" s="39">
        <v>9</v>
      </c>
      <c r="J38" s="39">
        <v>0</v>
      </c>
      <c r="K38" s="39">
        <v>1</v>
      </c>
      <c r="L38" s="39"/>
      <c r="M38" s="39">
        <v>0</v>
      </c>
      <c r="N38" s="39">
        <v>8</v>
      </c>
      <c r="O38" s="39"/>
      <c r="P38" s="39">
        <v>1</v>
      </c>
      <c r="Q38" s="39">
        <v>1</v>
      </c>
      <c r="R38" s="39"/>
      <c r="S38" s="39"/>
      <c r="T38" s="40">
        <f>I38/(H38-K38-L38-M38)</f>
        <v>0.27272727272727271</v>
      </c>
      <c r="U38" s="42">
        <f t="shared" ref="U38:U43" si="6">G38/E38*7</f>
        <v>7</v>
      </c>
      <c r="V38" s="29"/>
      <c r="W38" s="25"/>
      <c r="X38" s="25"/>
      <c r="Y38" s="15"/>
    </row>
    <row r="39" spans="1:34" x14ac:dyDescent="0.3">
      <c r="A39" s="12">
        <v>2</v>
      </c>
      <c r="B39" s="111">
        <f>Summary!B32</f>
        <v>8</v>
      </c>
      <c r="C39" s="111" t="str">
        <f>Summary!C32</f>
        <v>Ty Sebastian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ref="T39:T43" si="7">I39/(H39-K39-L39-M39)</f>
        <v>#DIV/0!</v>
      </c>
      <c r="U39" s="42" t="e">
        <f t="shared" si="6"/>
        <v>#DIV/0!</v>
      </c>
      <c r="V39" s="29"/>
      <c r="W39" s="25"/>
      <c r="X39" s="25"/>
      <c r="Y39" s="15"/>
    </row>
    <row r="40" spans="1:34" x14ac:dyDescent="0.3">
      <c r="A40" s="12">
        <v>3</v>
      </c>
      <c r="B40" s="111">
        <f>Summary!B33</f>
        <v>10</v>
      </c>
      <c r="C40" s="111" t="str">
        <f>Summary!C33</f>
        <v>Dennis Dewar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  <c r="V40" s="29"/>
      <c r="W40" s="25"/>
      <c r="X40" s="25"/>
      <c r="Y40" s="15"/>
    </row>
    <row r="41" spans="1:34" x14ac:dyDescent="0.3">
      <c r="A41" s="12">
        <v>4</v>
      </c>
      <c r="B41" s="111">
        <f>Summary!B34</f>
        <v>88</v>
      </c>
      <c r="C41" s="111" t="str">
        <f>Summary!C34</f>
        <v>Lane Sebastian</v>
      </c>
      <c r="D41" s="39"/>
      <c r="E41" s="4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 t="e">
        <f t="shared" si="7"/>
        <v>#DIV/0!</v>
      </c>
      <c r="U41" s="42" t="e">
        <f t="shared" si="6"/>
        <v>#DIV/0!</v>
      </c>
      <c r="V41" s="29"/>
      <c r="W41" s="25"/>
      <c r="X41" s="25"/>
      <c r="Y41" s="15"/>
    </row>
    <row r="42" spans="1:34" x14ac:dyDescent="0.3">
      <c r="A42" s="12">
        <v>5</v>
      </c>
      <c r="B42" s="111">
        <f>Summary!B35</f>
        <v>0</v>
      </c>
      <c r="C42" s="111" t="str">
        <f>Summary!C35</f>
        <v>Dave Smith</v>
      </c>
      <c r="D42" s="39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 t="e">
        <f t="shared" ref="T42" si="8">I42/(H42-K42-L42-M42)</f>
        <v>#DIV/0!</v>
      </c>
      <c r="U42" s="42" t="e">
        <f t="shared" si="6"/>
        <v>#DIV/0!</v>
      </c>
      <c r="V42" s="29"/>
      <c r="W42" s="25"/>
      <c r="X42" s="25"/>
      <c r="Y42" s="15"/>
    </row>
    <row r="43" spans="1:34" x14ac:dyDescent="0.3">
      <c r="A43" s="12">
        <v>6</v>
      </c>
      <c r="B43" s="111">
        <f>Summary!B36</f>
        <v>0</v>
      </c>
      <c r="C43" s="111">
        <f>Summary!C36</f>
        <v>0</v>
      </c>
      <c r="D43" s="39"/>
      <c r="E43" s="4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 t="e">
        <f t="shared" si="7"/>
        <v>#DIV/0!</v>
      </c>
      <c r="U43" s="42" t="e">
        <f t="shared" si="6"/>
        <v>#DIV/0!</v>
      </c>
    </row>
    <row r="44" spans="1:34" x14ac:dyDescent="0.3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34" x14ac:dyDescent="0.3">
      <c r="B45" s="49"/>
      <c r="C45" s="112" t="s">
        <v>34</v>
      </c>
      <c r="D45" s="112" t="s">
        <v>35</v>
      </c>
      <c r="E45" s="112" t="s">
        <v>92</v>
      </c>
      <c r="F45" s="113"/>
      <c r="G45" s="112" t="s">
        <v>90</v>
      </c>
      <c r="H45" s="112" t="s">
        <v>91</v>
      </c>
      <c r="I45" s="49"/>
      <c r="J45" s="114"/>
      <c r="K45" s="114"/>
      <c r="L45" s="49"/>
      <c r="M45" s="49"/>
      <c r="N45" s="49"/>
      <c r="O45" s="49"/>
      <c r="P45" s="49"/>
      <c r="Q45" s="49"/>
      <c r="R45" s="49"/>
      <c r="S45" s="49"/>
    </row>
    <row r="46" spans="1:34" x14ac:dyDescent="0.3">
      <c r="B46" s="49"/>
      <c r="C46" s="45"/>
      <c r="D46" s="45">
        <v>1</v>
      </c>
      <c r="E46" s="45"/>
      <c r="F46" s="46"/>
      <c r="G46" s="45">
        <v>6</v>
      </c>
      <c r="H46" s="45">
        <v>7</v>
      </c>
      <c r="I46" s="49"/>
      <c r="J46" s="115"/>
      <c r="K46" s="115"/>
      <c r="L46" s="49"/>
      <c r="M46" s="49"/>
      <c r="N46" s="49"/>
      <c r="O46" s="49"/>
      <c r="P46" s="49"/>
      <c r="Q46" s="49"/>
      <c r="R46" s="49"/>
      <c r="S46" s="49"/>
    </row>
    <row r="47" spans="1:34" x14ac:dyDescent="0.3">
      <c r="J47" s="56"/>
      <c r="K47" s="56"/>
    </row>
    <row r="48" spans="1:34" x14ac:dyDescent="0.3">
      <c r="C48" s="2" t="s">
        <v>111</v>
      </c>
    </row>
    <row r="49" spans="3:3" x14ac:dyDescent="0.3">
      <c r="C49" s="2" t="s">
        <v>112</v>
      </c>
    </row>
    <row r="50" spans="3:3" x14ac:dyDescent="0.3">
      <c r="C50" s="2" t="s">
        <v>113</v>
      </c>
    </row>
    <row r="51" spans="3:3" x14ac:dyDescent="0.3">
      <c r="C51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210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>
        <v>42982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211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19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145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212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v>1</v>
      </c>
      <c r="G13" s="39">
        <v>2</v>
      </c>
      <c r="H13" s="44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>
        <v>2</v>
      </c>
      <c r="Q13" s="39"/>
      <c r="R13" s="39"/>
      <c r="S13" s="39"/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0.66666666666666663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f>E14-M14-P14-Q14-R14</f>
        <v>3</v>
      </c>
      <c r="G14" s="39"/>
      <c r="H14" s="44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2</v>
      </c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3</v>
      </c>
      <c r="F15" s="34">
        <f t="shared" ref="F15:F32" si="2">E15-M15-P15-Q15-R15</f>
        <v>3</v>
      </c>
      <c r="G15" s="39">
        <v>1</v>
      </c>
      <c r="H15" s="44">
        <v>2</v>
      </c>
      <c r="I15" s="39">
        <v>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2</v>
      </c>
      <c r="W15" s="40">
        <f>(I15+(2*J15)+(3*K15)+(4*L15))/F15</f>
        <v>0.66666666666666663</v>
      </c>
      <c r="X15" s="40">
        <f t="shared" si="1"/>
        <v>0.66666666666666663</v>
      </c>
      <c r="Y15" s="40">
        <f>H15/F15</f>
        <v>0.66666666666666663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f t="shared" si="2"/>
        <v>3</v>
      </c>
      <c r="G17" s="39">
        <v>1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1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2</v>
      </c>
      <c r="G20" s="39">
        <v>2</v>
      </c>
      <c r="H20" s="44">
        <v>1</v>
      </c>
      <c r="I20" s="39"/>
      <c r="J20" s="39"/>
      <c r="K20" s="39"/>
      <c r="L20" s="39">
        <v>1</v>
      </c>
      <c r="M20" s="39">
        <v>2</v>
      </c>
      <c r="N20" s="39"/>
      <c r="O20" s="39"/>
      <c r="P20" s="39"/>
      <c r="Q20" s="39"/>
      <c r="R20" s="39"/>
      <c r="S20" s="39"/>
      <c r="T20" s="39">
        <v>1</v>
      </c>
      <c r="U20" s="39">
        <v>1</v>
      </c>
      <c r="V20" s="34">
        <f t="shared" si="3"/>
        <v>4</v>
      </c>
      <c r="W20" s="40">
        <f t="shared" si="4"/>
        <v>2</v>
      </c>
      <c r="X20" s="40">
        <f t="shared" si="1"/>
        <v>0.75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2</v>
      </c>
      <c r="F22" s="34">
        <f t="shared" si="2"/>
        <v>2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3</v>
      </c>
      <c r="F23" s="34">
        <v>2</v>
      </c>
      <c r="G23" s="39"/>
      <c r="H23" s="44">
        <v>1</v>
      </c>
      <c r="I23" s="39"/>
      <c r="J23" s="39">
        <v>1</v>
      </c>
      <c r="K23" s="39"/>
      <c r="L23" s="39"/>
      <c r="M23" s="39"/>
      <c r="N23" s="39"/>
      <c r="O23" s="39"/>
      <c r="P23" s="39"/>
      <c r="Q23" s="39"/>
      <c r="R23" s="39">
        <v>1</v>
      </c>
      <c r="S23" s="39"/>
      <c r="T23" s="39"/>
      <c r="U23" s="39">
        <v>1</v>
      </c>
      <c r="V23" s="34">
        <f t="shared" si="3"/>
        <v>2</v>
      </c>
      <c r="W23" s="40">
        <f t="shared" si="4"/>
        <v>1</v>
      </c>
      <c r="X23" s="40">
        <f t="shared" si="1"/>
        <v>0.33333333333333331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2</v>
      </c>
      <c r="G27" s="39"/>
      <c r="H27" s="44">
        <v>2</v>
      </c>
      <c r="I27" s="39">
        <v>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v>1</v>
      </c>
      <c r="V27" s="34">
        <f t="shared" si="3"/>
        <v>2</v>
      </c>
      <c r="W27" s="40">
        <f t="shared" si="4"/>
        <v>1</v>
      </c>
      <c r="X27" s="40">
        <f t="shared" si="1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f t="shared" si="2"/>
        <v>3</v>
      </c>
      <c r="G30" s="39">
        <v>1</v>
      </c>
      <c r="H30" s="44">
        <v>2</v>
      </c>
      <c r="I30" s="39"/>
      <c r="J30" s="39">
        <v>1</v>
      </c>
      <c r="K30" s="39">
        <v>1</v>
      </c>
      <c r="L30" s="39"/>
      <c r="M30" s="39"/>
      <c r="N30" s="39"/>
      <c r="O30" s="39"/>
      <c r="P30" s="39"/>
      <c r="Q30" s="39"/>
      <c r="R30" s="39"/>
      <c r="S30" s="39"/>
      <c r="T30" s="39">
        <v>1</v>
      </c>
      <c r="U30" s="39">
        <v>4</v>
      </c>
      <c r="V30" s="44">
        <f t="shared" si="3"/>
        <v>5</v>
      </c>
      <c r="W30" s="40">
        <f t="shared" si="4"/>
        <v>1.6666666666666667</v>
      </c>
      <c r="X30" s="40">
        <f t="shared" si="1"/>
        <v>0.66666666666666663</v>
      </c>
      <c r="Y30" s="40">
        <f t="shared" si="5"/>
        <v>0.66666666666666663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2</v>
      </c>
      <c r="F31" s="34">
        <f t="shared" si="2"/>
        <v>2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6</v>
      </c>
      <c r="F35" s="39">
        <v>6</v>
      </c>
      <c r="G35" s="39">
        <v>6</v>
      </c>
      <c r="H35" s="39">
        <v>27</v>
      </c>
      <c r="I35" s="39">
        <v>9</v>
      </c>
      <c r="J35" s="39">
        <v>1</v>
      </c>
      <c r="K35" s="39">
        <v>0</v>
      </c>
      <c r="L35" s="39"/>
      <c r="M35" s="39">
        <v>0</v>
      </c>
      <c r="N35" s="39">
        <v>6</v>
      </c>
      <c r="O35" s="39">
        <v>1</v>
      </c>
      <c r="P35" s="39"/>
      <c r="Q35" s="39"/>
      <c r="R35" s="39"/>
      <c r="S35" s="39"/>
      <c r="T35" s="40">
        <f>I35/(H35-K35-L35-M35)</f>
        <v>0.33333333333333331</v>
      </c>
      <c r="U35" s="42">
        <f t="shared" ref="U35:U40" si="6">G35/E35*7</f>
        <v>7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1</v>
      </c>
      <c r="F36" s="39">
        <v>0</v>
      </c>
      <c r="G36" s="39">
        <v>0</v>
      </c>
      <c r="H36" s="39">
        <v>3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3</v>
      </c>
      <c r="O36" s="39"/>
      <c r="P36" s="39"/>
      <c r="Q36" s="39"/>
      <c r="R36" s="39"/>
      <c r="S36" s="39"/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7</v>
      </c>
      <c r="H43" s="45">
        <v>6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213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215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178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20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214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216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4">
        <v>1</v>
      </c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>
        <v>2</v>
      </c>
      <c r="T13" s="39"/>
      <c r="U13" s="39">
        <v>2</v>
      </c>
      <c r="V13" s="34">
        <f>I13+2*J13+3*K13+4*L13</f>
        <v>4</v>
      </c>
      <c r="W13" s="40">
        <f>(I13+(2*J13)+(3*K13)+(4*L13))/F13</f>
        <v>1.3333333333333333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0</v>
      </c>
      <c r="F14" s="34"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3</v>
      </c>
      <c r="F16" s="34">
        <v>2</v>
      </c>
      <c r="G16" s="39">
        <v>1</v>
      </c>
      <c r="H16" s="44">
        <v>1</v>
      </c>
      <c r="I16" s="39">
        <v>1</v>
      </c>
      <c r="J16" s="39"/>
      <c r="K16" s="39"/>
      <c r="L16" s="39"/>
      <c r="M16" s="39"/>
      <c r="N16" s="39"/>
      <c r="O16" s="39"/>
      <c r="P16" s="39"/>
      <c r="Q16" s="39">
        <v>1</v>
      </c>
      <c r="R16" s="39"/>
      <c r="S16" s="39"/>
      <c r="T16" s="39"/>
      <c r="U16" s="39"/>
      <c r="V16" s="34">
        <f>I16+2*J16+3*K16+4*L16</f>
        <v>1</v>
      </c>
      <c r="W16" s="40">
        <f>(I16+(2*J16)+(3*K16)+(4*L16))/F16</f>
        <v>0.5</v>
      </c>
      <c r="X16" s="40">
        <f t="shared" si="1"/>
        <v>0.5</v>
      </c>
      <c r="Y16" s="40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v>3</v>
      </c>
      <c r="G17" s="39">
        <v>1</v>
      </c>
      <c r="H17" s="44">
        <v>2</v>
      </c>
      <c r="I17" s="39">
        <v>1</v>
      </c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>
        <v>1</v>
      </c>
      <c r="U17" s="39">
        <v>2</v>
      </c>
      <c r="V17" s="34">
        <f t="shared" ref="V17:V32" si="3">I17+2*J17+3*K17+4*L17</f>
        <v>5</v>
      </c>
      <c r="W17" s="40">
        <f t="shared" ref="W17:W32" si="4">(I17+(2*J17)+(3*K17)+(4*L17))/F17</f>
        <v>1.6666666666666667</v>
      </c>
      <c r="X17" s="40">
        <f t="shared" si="1"/>
        <v>0.66666666666666663</v>
      </c>
      <c r="Y17" s="40">
        <f t="shared" ref="Y17:Y32" si="5">H17/F17</f>
        <v>0.66666666666666663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>
        <v>1</v>
      </c>
      <c r="E19" s="39">
        <v>2</v>
      </c>
      <c r="F19" s="34">
        <f t="shared" si="2"/>
        <v>2</v>
      </c>
      <c r="G19" s="39">
        <v>0</v>
      </c>
      <c r="H19" s="44">
        <v>1</v>
      </c>
      <c r="I19" s="39">
        <v>1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1</v>
      </c>
      <c r="W19" s="40">
        <f t="shared" si="4"/>
        <v>0.5</v>
      </c>
      <c r="X19" s="40">
        <f t="shared" si="1"/>
        <v>0.5</v>
      </c>
      <c r="Y19" s="40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f t="shared" si="2"/>
        <v>3</v>
      </c>
      <c r="G22" s="39">
        <v>1</v>
      </c>
      <c r="H22" s="44">
        <v>1</v>
      </c>
      <c r="I22" s="39"/>
      <c r="J22" s="39"/>
      <c r="K22" s="39">
        <v>1</v>
      </c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3</v>
      </c>
      <c r="W22" s="40">
        <f t="shared" si="4"/>
        <v>1</v>
      </c>
      <c r="X22" s="40">
        <f t="shared" si="1"/>
        <v>0.33333333333333331</v>
      </c>
      <c r="Y22" s="40">
        <f t="shared" si="5"/>
        <v>0.33333333333333331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3</v>
      </c>
      <c r="F23" s="34">
        <f t="shared" si="2"/>
        <v>3</v>
      </c>
      <c r="G23" s="39">
        <v>1</v>
      </c>
      <c r="H23" s="44">
        <v>2</v>
      </c>
      <c r="I23" s="39"/>
      <c r="J23" s="39">
        <v>1</v>
      </c>
      <c r="K23" s="39">
        <v>1</v>
      </c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5</v>
      </c>
      <c r="W23" s="40">
        <f t="shared" si="4"/>
        <v>1.6666666666666667</v>
      </c>
      <c r="X23" s="40">
        <f t="shared" si="1"/>
        <v>0.66666666666666663</v>
      </c>
      <c r="Y23" s="40">
        <f t="shared" si="5"/>
        <v>0.66666666666666663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1</v>
      </c>
      <c r="E24" s="39">
        <v>2</v>
      </c>
      <c r="F24" s="34">
        <f t="shared" si="2"/>
        <v>2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3</v>
      </c>
      <c r="F25" s="34">
        <f t="shared" si="2"/>
        <v>3</v>
      </c>
      <c r="G25" s="39">
        <v>0</v>
      </c>
      <c r="H25" s="44">
        <v>0</v>
      </c>
      <c r="I25" s="39"/>
      <c r="J25" s="39"/>
      <c r="K25" s="39"/>
      <c r="L25" s="39"/>
      <c r="M25" s="39"/>
      <c r="N25" s="39"/>
      <c r="O25" s="39">
        <v>1</v>
      </c>
      <c r="P25" s="39"/>
      <c r="Q25" s="39"/>
      <c r="R25" s="39"/>
      <c r="S25" s="39"/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1</v>
      </c>
      <c r="F26" s="34">
        <f t="shared" si="2"/>
        <v>1</v>
      </c>
      <c r="G26" s="39">
        <v>0</v>
      </c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>
        <v>0</v>
      </c>
      <c r="H27" s="44">
        <v>1</v>
      </c>
      <c r="I27" s="39"/>
      <c r="J27" s="39">
        <v>1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2</v>
      </c>
      <c r="W27" s="40">
        <f t="shared" si="4"/>
        <v>0.66666666666666663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/>
      <c r="E31" s="39"/>
      <c r="F31" s="34">
        <f t="shared" si="2"/>
        <v>0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7</v>
      </c>
      <c r="F37" s="39">
        <v>4</v>
      </c>
      <c r="G37" s="39">
        <v>4</v>
      </c>
      <c r="H37" s="39">
        <v>33</v>
      </c>
      <c r="I37" s="39">
        <v>11</v>
      </c>
      <c r="J37" s="39">
        <v>2</v>
      </c>
      <c r="K37" s="39">
        <v>1</v>
      </c>
      <c r="L37" s="39"/>
      <c r="M37" s="39"/>
      <c r="N37" s="39">
        <v>13</v>
      </c>
      <c r="O37" s="39">
        <v>1</v>
      </c>
      <c r="P37" s="39"/>
      <c r="Q37" s="39"/>
      <c r="R37" s="39"/>
      <c r="S37" s="39">
        <v>1</v>
      </c>
      <c r="T37" s="40">
        <f t="shared" si="7"/>
        <v>0.34375</v>
      </c>
      <c r="U37" s="42">
        <f t="shared" si="6"/>
        <v>4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5</v>
      </c>
      <c r="H43" s="45">
        <v>4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06" t="s">
        <v>217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215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8" customFormat="1" ht="15.75" customHeight="1" x14ac:dyDescent="0.3">
      <c r="A6" s="4"/>
      <c r="B6" s="5"/>
      <c r="C6" s="68" t="s">
        <v>2</v>
      </c>
      <c r="E6" s="98" t="s">
        <v>174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8" customFormat="1" x14ac:dyDescent="0.3">
      <c r="A7" s="4"/>
      <c r="B7" s="5"/>
      <c r="C7" s="68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21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8" customFormat="1" x14ac:dyDescent="0.3">
      <c r="A9" s="4"/>
      <c r="B9" s="5"/>
      <c r="C9" s="68" t="s">
        <v>8</v>
      </c>
      <c r="E9" s="107" t="s">
        <v>218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219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f>E13-M13-P13-Q13-R13</f>
        <v>4</v>
      </c>
      <c r="G13" s="39">
        <v>0</v>
      </c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4</v>
      </c>
      <c r="F14" s="34">
        <f>E14-M14-P14-Q14-R14</f>
        <v>4</v>
      </c>
      <c r="G14" s="39">
        <v>1</v>
      </c>
      <c r="H14" s="44">
        <v>2</v>
      </c>
      <c r="I14" s="39">
        <v>1</v>
      </c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>
        <v>1</v>
      </c>
      <c r="V14" s="34">
        <f>I14+2*J14+3*K14+4*L14</f>
        <v>3</v>
      </c>
      <c r="W14" s="40">
        <f>(I14+(2*J14)+(3*K14)+(4*L14))/F14</f>
        <v>0.75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1">E15-M15-P15-Q15-R15</f>
        <v>0</v>
      </c>
      <c r="G15" s="39"/>
      <c r="H15" s="44">
        <f t="shared" ref="H15:H32" si="2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0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3</v>
      </c>
      <c r="F16" s="34">
        <f t="shared" si="1"/>
        <v>3</v>
      </c>
      <c r="G16" s="39">
        <v>0</v>
      </c>
      <c r="H16" s="44">
        <f t="shared" si="2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2</v>
      </c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0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v>4</v>
      </c>
      <c r="G17" s="39">
        <v>1</v>
      </c>
      <c r="H17" s="44">
        <v>2</v>
      </c>
      <c r="I17" s="39">
        <v>1</v>
      </c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>
        <v>1</v>
      </c>
      <c r="T17" s="39"/>
      <c r="U17" s="39">
        <v>1</v>
      </c>
      <c r="V17" s="34">
        <f t="shared" ref="V17:V32" si="3">I17+2*J17+3*K17+4*L17</f>
        <v>5</v>
      </c>
      <c r="W17" s="40">
        <f t="shared" ref="W17:W32" si="4">(I17+(2*J17)+(3*K17)+(4*L17))/F17</f>
        <v>1.25</v>
      </c>
      <c r="X17" s="40">
        <f t="shared" si="0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1"/>
        <v>0</v>
      </c>
      <c r="G19" s="39"/>
      <c r="H19" s="44">
        <f t="shared" si="2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1"/>
        <v>0</v>
      </c>
      <c r="G20" s="39"/>
      <c r="H20" s="44">
        <f t="shared" si="2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0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f t="shared" si="1"/>
        <v>4</v>
      </c>
      <c r="G22" s="39">
        <v>1</v>
      </c>
      <c r="H22" s="44">
        <v>2</v>
      </c>
      <c r="I22" s="39">
        <v>1</v>
      </c>
      <c r="J22" s="39">
        <v>1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3</v>
      </c>
      <c r="W22" s="40">
        <f t="shared" si="4"/>
        <v>0.75</v>
      </c>
      <c r="X22" s="40">
        <f t="shared" si="0"/>
        <v>0.5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f t="shared" si="1"/>
        <v>4</v>
      </c>
      <c r="G23" s="39">
        <v>2</v>
      </c>
      <c r="H23" s="44">
        <v>2</v>
      </c>
      <c r="I23" s="39"/>
      <c r="J23" s="39">
        <v>1</v>
      </c>
      <c r="K23" s="39"/>
      <c r="L23" s="39">
        <v>1</v>
      </c>
      <c r="M23" s="39"/>
      <c r="N23" s="39"/>
      <c r="O23" s="39"/>
      <c r="P23" s="39"/>
      <c r="Q23" s="39"/>
      <c r="R23" s="39"/>
      <c r="S23" s="39"/>
      <c r="T23" s="39"/>
      <c r="U23" s="39">
        <v>2</v>
      </c>
      <c r="V23" s="34">
        <f t="shared" si="3"/>
        <v>6</v>
      </c>
      <c r="W23" s="40">
        <f t="shared" si="4"/>
        <v>1.5</v>
      </c>
      <c r="X23" s="40">
        <f t="shared" si="0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1"/>
        <v>0</v>
      </c>
      <c r="G24" s="39"/>
      <c r="H24" s="44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3</v>
      </c>
      <c r="F25" s="34">
        <v>3</v>
      </c>
      <c r="G25" s="39">
        <v>1</v>
      </c>
      <c r="H25" s="44">
        <v>1</v>
      </c>
      <c r="I25" s="39"/>
      <c r="J25" s="39">
        <v>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2</v>
      </c>
      <c r="W25" s="40">
        <f t="shared" si="4"/>
        <v>0.66666666666666663</v>
      </c>
      <c r="X25" s="40">
        <f t="shared" si="0"/>
        <v>0.33333333333333331</v>
      </c>
      <c r="Y25" s="40">
        <f t="shared" si="5"/>
        <v>0.33333333333333331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1"/>
        <v>0</v>
      </c>
      <c r="G26" s="39"/>
      <c r="H26" s="44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f t="shared" si="1"/>
        <v>4</v>
      </c>
      <c r="G27" s="39">
        <v>0</v>
      </c>
      <c r="H27" s="44"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v>1</v>
      </c>
      <c r="V27" s="34">
        <f t="shared" si="3"/>
        <v>1</v>
      </c>
      <c r="W27" s="40">
        <f t="shared" si="4"/>
        <v>0.25</v>
      </c>
      <c r="X27" s="40">
        <f t="shared" si="0"/>
        <v>0.25</v>
      </c>
      <c r="Y27" s="40">
        <f t="shared" si="5"/>
        <v>0.25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1"/>
        <v>0</v>
      </c>
      <c r="G29" s="39"/>
      <c r="H29" s="44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1"/>
        <v>0</v>
      </c>
      <c r="G30" s="39"/>
      <c r="H30" s="44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1"/>
        <v>3</v>
      </c>
      <c r="G31" s="39">
        <v>0</v>
      </c>
      <c r="H31" s="44">
        <v>2</v>
      </c>
      <c r="I31" s="39">
        <v>1</v>
      </c>
      <c r="J31" s="39"/>
      <c r="K31" s="39">
        <v>1</v>
      </c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4</v>
      </c>
      <c r="W31" s="40">
        <f t="shared" si="4"/>
        <v>1.3333333333333333</v>
      </c>
      <c r="X31" s="40">
        <f t="shared" si="0"/>
        <v>0.66666666666666663</v>
      </c>
      <c r="Y31" s="40">
        <f t="shared" si="5"/>
        <v>0.66666666666666663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1"/>
        <v>0</v>
      </c>
      <c r="G32" s="39"/>
      <c r="H32" s="44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7</v>
      </c>
      <c r="F37" s="39">
        <v>5</v>
      </c>
      <c r="G37" s="39">
        <v>4</v>
      </c>
      <c r="H37" s="39">
        <v>29</v>
      </c>
      <c r="I37" s="39">
        <v>9</v>
      </c>
      <c r="J37" s="39">
        <v>1</v>
      </c>
      <c r="K37" s="39">
        <v>0</v>
      </c>
      <c r="L37" s="39"/>
      <c r="M37" s="39"/>
      <c r="N37" s="39">
        <v>8</v>
      </c>
      <c r="O37" s="39">
        <v>1</v>
      </c>
      <c r="P37" s="39"/>
      <c r="Q37" s="39">
        <v>1</v>
      </c>
      <c r="R37" s="39"/>
      <c r="S37" s="39"/>
      <c r="T37" s="40">
        <f t="shared" si="7"/>
        <v>0.31034482758620691</v>
      </c>
      <c r="U37" s="42">
        <f t="shared" si="6"/>
        <v>4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6</v>
      </c>
      <c r="H43" s="45">
        <v>5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06" t="s">
        <v>220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215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8" customFormat="1" ht="15.75" customHeight="1" x14ac:dyDescent="0.3">
      <c r="A6" s="4"/>
      <c r="B6" s="5"/>
      <c r="C6" s="68" t="s">
        <v>2</v>
      </c>
      <c r="E6" s="98" t="s">
        <v>191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8" customFormat="1" x14ac:dyDescent="0.3">
      <c r="A7" s="4"/>
      <c r="B7" s="5"/>
      <c r="C7" s="68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22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8" customFormat="1" x14ac:dyDescent="0.3">
      <c r="A9" s="4"/>
      <c r="B9" s="5"/>
      <c r="C9" s="68" t="s">
        <v>8</v>
      </c>
      <c r="E9" s="107" t="s">
        <v>221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222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f>E13-M13-P13-Q13-R13</f>
        <v>4</v>
      </c>
      <c r="G13" s="39">
        <v>0</v>
      </c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1</v>
      </c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v>2</v>
      </c>
      <c r="G14" s="39">
        <v>1</v>
      </c>
      <c r="H14" s="44">
        <v>0</v>
      </c>
      <c r="I14" s="39"/>
      <c r="J14" s="39"/>
      <c r="K14" s="39"/>
      <c r="L14" s="39"/>
      <c r="M14" s="39">
        <v>1</v>
      </c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0">(H14+M14+P14)/(F14+M14+P14+R14)</f>
        <v>0.33333333333333331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4</v>
      </c>
      <c r="F15" s="34">
        <f t="shared" ref="F15:F32" si="1">E15-M15-P15-Q15-R15</f>
        <v>4</v>
      </c>
      <c r="G15" s="39">
        <v>0</v>
      </c>
      <c r="H15" s="44">
        <v>2</v>
      </c>
      <c r="I15" s="39">
        <v>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1</v>
      </c>
      <c r="V15" s="34">
        <f>I15+2*J15+3*K15+4*L15</f>
        <v>2</v>
      </c>
      <c r="W15" s="40">
        <f>(I15+(2*J15)+(3*K15)+(4*L15))/F15</f>
        <v>0.5</v>
      </c>
      <c r="X15" s="40">
        <f t="shared" si="0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1"/>
        <v>0</v>
      </c>
      <c r="G16" s="39"/>
      <c r="H16" s="44">
        <f t="shared" ref="H16:H32" si="2">SUM(I16:L16)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f t="shared" si="1"/>
        <v>4</v>
      </c>
      <c r="G17" s="39">
        <v>1</v>
      </c>
      <c r="H17" s="44">
        <v>3</v>
      </c>
      <c r="I17" s="39">
        <v>2</v>
      </c>
      <c r="J17" s="39">
        <v>1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2</v>
      </c>
      <c r="V17" s="34">
        <f t="shared" ref="V17:V32" si="3">I17+2*J17+3*K17+4*L17</f>
        <v>4</v>
      </c>
      <c r="W17" s="40">
        <f t="shared" ref="W17:W32" si="4">(I17+(2*J17)+(3*K17)+(4*L17))/F17</f>
        <v>1</v>
      </c>
      <c r="X17" s="40">
        <f t="shared" si="0"/>
        <v>0.75</v>
      </c>
      <c r="Y17" s="40">
        <f t="shared" ref="Y17:Y32" si="5">H17/F17</f>
        <v>0.75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1"/>
        <v>0</v>
      </c>
      <c r="G19" s="39"/>
      <c r="H19" s="44">
        <f t="shared" si="2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2</v>
      </c>
      <c r="G20" s="39">
        <v>2</v>
      </c>
      <c r="H20" s="44">
        <v>1</v>
      </c>
      <c r="I20" s="39"/>
      <c r="J20" s="39"/>
      <c r="K20" s="39">
        <v>1</v>
      </c>
      <c r="L20" s="39"/>
      <c r="M20" s="39">
        <v>2</v>
      </c>
      <c r="N20" s="39"/>
      <c r="O20" s="39"/>
      <c r="P20" s="39"/>
      <c r="Q20" s="39"/>
      <c r="R20" s="39"/>
      <c r="S20" s="39">
        <v>1</v>
      </c>
      <c r="T20" s="39"/>
      <c r="U20" s="39">
        <v>1</v>
      </c>
      <c r="V20" s="34">
        <f t="shared" si="3"/>
        <v>3</v>
      </c>
      <c r="W20" s="40">
        <f t="shared" si="4"/>
        <v>1.5</v>
      </c>
      <c r="X20" s="40">
        <f t="shared" si="0"/>
        <v>0.75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4</v>
      </c>
      <c r="F22" s="34">
        <v>4</v>
      </c>
      <c r="G22" s="39">
        <v>2</v>
      </c>
      <c r="H22" s="44">
        <v>2</v>
      </c>
      <c r="I22" s="39">
        <v>1</v>
      </c>
      <c r="J22" s="39">
        <v>1</v>
      </c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>
        <v>1</v>
      </c>
      <c r="V22" s="34">
        <f t="shared" si="3"/>
        <v>3</v>
      </c>
      <c r="W22" s="40">
        <f t="shared" si="4"/>
        <v>0.75</v>
      </c>
      <c r="X22" s="40">
        <f t="shared" si="0"/>
        <v>0.5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f t="shared" si="1"/>
        <v>4</v>
      </c>
      <c r="G23" s="39">
        <v>1</v>
      </c>
      <c r="H23" s="44">
        <v>1</v>
      </c>
      <c r="I23" s="39">
        <v>1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</v>
      </c>
      <c r="V23" s="34">
        <f t="shared" si="3"/>
        <v>1</v>
      </c>
      <c r="W23" s="40">
        <f t="shared" si="4"/>
        <v>0.25</v>
      </c>
      <c r="X23" s="40">
        <f t="shared" si="0"/>
        <v>0.25</v>
      </c>
      <c r="Y23" s="40">
        <f t="shared" si="5"/>
        <v>0.25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1"/>
        <v>0</v>
      </c>
      <c r="G24" s="39"/>
      <c r="H24" s="44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1"/>
        <v>0</v>
      </c>
      <c r="G25" s="39"/>
      <c r="H25" s="44">
        <f t="shared" si="2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1"/>
        <v>0</v>
      </c>
      <c r="G26" s="39"/>
      <c r="H26" s="44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4</v>
      </c>
      <c r="G27" s="39">
        <v>0</v>
      </c>
      <c r="H27" s="44">
        <v>2</v>
      </c>
      <c r="I27" s="39">
        <v>2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v>1</v>
      </c>
      <c r="V27" s="34">
        <f t="shared" si="3"/>
        <v>2</v>
      </c>
      <c r="W27" s="40">
        <f t="shared" si="4"/>
        <v>0.5</v>
      </c>
      <c r="X27" s="40">
        <f t="shared" si="0"/>
        <v>0.5</v>
      </c>
      <c r="Y27" s="40">
        <f t="shared" si="5"/>
        <v>0.5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1"/>
        <v>0</v>
      </c>
      <c r="G29" s="39"/>
      <c r="H29" s="44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1"/>
        <v>0</v>
      </c>
      <c r="G30" s="39"/>
      <c r="H30" s="44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f t="shared" si="1"/>
        <v>4</v>
      </c>
      <c r="G31" s="39">
        <v>1</v>
      </c>
      <c r="H31" s="44">
        <v>3</v>
      </c>
      <c r="I31" s="39">
        <v>3</v>
      </c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>
        <v>1</v>
      </c>
      <c r="U31" s="39"/>
      <c r="V31" s="44">
        <f t="shared" si="3"/>
        <v>3</v>
      </c>
      <c r="W31" s="40">
        <f t="shared" si="4"/>
        <v>0.75</v>
      </c>
      <c r="X31" s="40">
        <f t="shared" si="0"/>
        <v>0.75</v>
      </c>
      <c r="Y31" s="40">
        <f t="shared" si="5"/>
        <v>0.75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1"/>
        <v>0</v>
      </c>
      <c r="G32" s="39"/>
      <c r="H32" s="44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0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7</v>
      </c>
      <c r="F36" s="39">
        <v>0</v>
      </c>
      <c r="G36" s="39">
        <v>0</v>
      </c>
      <c r="H36" s="39">
        <v>22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9">
        <v>16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4.5454545454545456E-2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8</v>
      </c>
      <c r="H43" s="45">
        <v>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06" t="s">
        <v>223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224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8" customFormat="1" ht="15.75" customHeight="1" x14ac:dyDescent="0.3">
      <c r="A6" s="4"/>
      <c r="B6" s="5"/>
      <c r="C6" s="68" t="s">
        <v>2</v>
      </c>
      <c r="E6" s="98" t="s">
        <v>211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8" customFormat="1" x14ac:dyDescent="0.3">
      <c r="A7" s="4"/>
      <c r="B7" s="5"/>
      <c r="C7" s="68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23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8" customFormat="1" x14ac:dyDescent="0.3">
      <c r="A9" s="4"/>
      <c r="B9" s="5"/>
      <c r="C9" s="68" t="s">
        <v>8</v>
      </c>
      <c r="E9" s="107" t="s">
        <v>205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225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f>E13-M13-P13-Q13-R13</f>
        <v>4</v>
      </c>
      <c r="G13" s="39">
        <v>0</v>
      </c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4</v>
      </c>
      <c r="F15" s="34">
        <f t="shared" ref="F15:F32" si="2">E15-M15-P15-Q15-R15</f>
        <v>4</v>
      </c>
      <c r="G15" s="39">
        <v>2</v>
      </c>
      <c r="H15" s="44">
        <v>3</v>
      </c>
      <c r="I15" s="39">
        <v>3</v>
      </c>
      <c r="J15" s="39"/>
      <c r="K15" s="39"/>
      <c r="L15" s="39"/>
      <c r="M15" s="39"/>
      <c r="N15" s="39">
        <v>1</v>
      </c>
      <c r="O15" s="39"/>
      <c r="P15" s="39"/>
      <c r="Q15" s="39"/>
      <c r="R15" s="39"/>
      <c r="S15" s="39"/>
      <c r="T15" s="39"/>
      <c r="U15" s="39">
        <v>2</v>
      </c>
      <c r="V15" s="34">
        <f>I15+2*J15+3*K15+4*L15</f>
        <v>3</v>
      </c>
      <c r="W15" s="40">
        <f>(I15+(2*J15)+(3*K15)+(4*L15))/F15</f>
        <v>0.75</v>
      </c>
      <c r="X15" s="40">
        <f t="shared" si="1"/>
        <v>0.75</v>
      </c>
      <c r="Y15" s="40">
        <f>H15/F15</f>
        <v>0.75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3</v>
      </c>
      <c r="F16" s="34">
        <f t="shared" si="2"/>
        <v>3</v>
      </c>
      <c r="G16" s="39">
        <v>1</v>
      </c>
      <c r="H16" s="44">
        <v>2</v>
      </c>
      <c r="I16" s="39"/>
      <c r="J16" s="39">
        <v>2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v>3</v>
      </c>
      <c r="V16" s="34">
        <f>I16+2*J16+3*K16+4*L16</f>
        <v>4</v>
      </c>
      <c r="W16" s="40">
        <f>(I16+(2*J16)+(3*K16)+(4*L16))/F16</f>
        <v>1.3333333333333333</v>
      </c>
      <c r="X16" s="40">
        <f t="shared" si="1"/>
        <v>0.66666666666666663</v>
      </c>
      <c r="Y16" s="40">
        <f>H16/F16</f>
        <v>0.66666666666666663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2</v>
      </c>
      <c r="F17" s="34">
        <f t="shared" si="2"/>
        <v>2</v>
      </c>
      <c r="G17" s="39">
        <v>1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>
        <v>1</v>
      </c>
      <c r="U17" s="39"/>
      <c r="V17" s="34">
        <f t="shared" ref="V17:V32" si="3">I17+2*J17+3*K17+4*L17</f>
        <v>1</v>
      </c>
      <c r="W17" s="40">
        <f t="shared" ref="W17:W32" si="4">(I17+(2*J17)+(3*K17)+(4*L17))/F17</f>
        <v>0.5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/>
      <c r="E20" s="39"/>
      <c r="F20" s="34">
        <f t="shared" si="2"/>
        <v>0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5</v>
      </c>
      <c r="F22" s="34">
        <f t="shared" si="2"/>
        <v>5</v>
      </c>
      <c r="G22" s="39">
        <v>2</v>
      </c>
      <c r="H22" s="44">
        <v>4</v>
      </c>
      <c r="I22" s="39">
        <v>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v>2</v>
      </c>
      <c r="V22" s="34">
        <f t="shared" si="3"/>
        <v>4</v>
      </c>
      <c r="W22" s="40">
        <f t="shared" si="4"/>
        <v>0.8</v>
      </c>
      <c r="X22" s="40">
        <f t="shared" si="1"/>
        <v>0.8</v>
      </c>
      <c r="Y22" s="40">
        <f t="shared" si="5"/>
        <v>0.8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f t="shared" si="2"/>
        <v>4</v>
      </c>
      <c r="G23" s="39">
        <v>2</v>
      </c>
      <c r="H23" s="44">
        <v>2</v>
      </c>
      <c r="I23" s="39">
        <v>1</v>
      </c>
      <c r="J23" s="39"/>
      <c r="K23" s="39"/>
      <c r="L23" s="39">
        <v>1</v>
      </c>
      <c r="M23" s="39"/>
      <c r="N23" s="39"/>
      <c r="O23" s="39"/>
      <c r="P23" s="39"/>
      <c r="Q23" s="39"/>
      <c r="R23" s="39"/>
      <c r="S23" s="39"/>
      <c r="T23" s="39"/>
      <c r="U23" s="39">
        <v>2</v>
      </c>
      <c r="V23" s="34">
        <f t="shared" si="3"/>
        <v>5</v>
      </c>
      <c r="W23" s="40">
        <f t="shared" si="4"/>
        <v>1.25</v>
      </c>
      <c r="X23" s="40">
        <f t="shared" si="1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4</v>
      </c>
      <c r="F25" s="34">
        <v>3</v>
      </c>
      <c r="G25" s="39">
        <v>1</v>
      </c>
      <c r="H25" s="44">
        <v>1</v>
      </c>
      <c r="I25" s="39">
        <v>1</v>
      </c>
      <c r="J25" s="39"/>
      <c r="K25" s="39"/>
      <c r="L25" s="39"/>
      <c r="M25" s="39"/>
      <c r="N25" s="39"/>
      <c r="O25" s="39">
        <v>2</v>
      </c>
      <c r="P25" s="39"/>
      <c r="Q25" s="39"/>
      <c r="R25" s="39">
        <v>1</v>
      </c>
      <c r="S25" s="39"/>
      <c r="T25" s="39"/>
      <c r="U25" s="39">
        <v>1</v>
      </c>
      <c r="V25" s="34">
        <f t="shared" si="3"/>
        <v>1</v>
      </c>
      <c r="W25" s="40">
        <f t="shared" si="4"/>
        <v>0.33333333333333331</v>
      </c>
      <c r="X25" s="40">
        <f t="shared" si="1"/>
        <v>0.25</v>
      </c>
      <c r="Y25" s="40">
        <f t="shared" si="5"/>
        <v>0.33333333333333331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5</v>
      </c>
      <c r="F27" s="34">
        <f t="shared" si="2"/>
        <v>5</v>
      </c>
      <c r="G27" s="39">
        <v>1</v>
      </c>
      <c r="H27" s="44">
        <v>1</v>
      </c>
      <c r="I27" s="39"/>
      <c r="J27" s="39"/>
      <c r="K27" s="39"/>
      <c r="L27" s="39">
        <v>1</v>
      </c>
      <c r="M27" s="39"/>
      <c r="N27" s="39"/>
      <c r="O27" s="39"/>
      <c r="P27" s="39"/>
      <c r="Q27" s="39"/>
      <c r="R27" s="39"/>
      <c r="S27" s="39"/>
      <c r="T27" s="39"/>
      <c r="U27" s="39">
        <v>2</v>
      </c>
      <c r="V27" s="34">
        <f t="shared" si="3"/>
        <v>4</v>
      </c>
      <c r="W27" s="40">
        <f t="shared" si="4"/>
        <v>0.8</v>
      </c>
      <c r="X27" s="40">
        <f t="shared" si="1"/>
        <v>0.2</v>
      </c>
      <c r="Y27" s="40">
        <f t="shared" si="5"/>
        <v>0.2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f t="shared" si="2"/>
        <v>4</v>
      </c>
      <c r="G31" s="39">
        <v>2</v>
      </c>
      <c r="H31" s="44">
        <v>2</v>
      </c>
      <c r="I31" s="39">
        <v>2</v>
      </c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2</v>
      </c>
      <c r="W31" s="40">
        <f t="shared" si="4"/>
        <v>0.5</v>
      </c>
      <c r="X31" s="40">
        <f t="shared" si="1"/>
        <v>0.5</v>
      </c>
      <c r="Y31" s="40">
        <f t="shared" si="5"/>
        <v>0.5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2</v>
      </c>
      <c r="F32" s="34">
        <f t="shared" si="2"/>
        <v>2</v>
      </c>
      <c r="G32" s="39">
        <v>0</v>
      </c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2</v>
      </c>
      <c r="T32" s="39"/>
      <c r="U32" s="39"/>
      <c r="V32" s="44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7</v>
      </c>
      <c r="F37" s="39">
        <v>5</v>
      </c>
      <c r="G37" s="39">
        <v>5</v>
      </c>
      <c r="H37" s="39">
        <v>31</v>
      </c>
      <c r="I37" s="39">
        <v>7</v>
      </c>
      <c r="J37" s="39">
        <v>1</v>
      </c>
      <c r="K37" s="39">
        <v>3</v>
      </c>
      <c r="L37" s="39">
        <v>0</v>
      </c>
      <c r="M37" s="39">
        <v>0</v>
      </c>
      <c r="N37" s="39">
        <v>5</v>
      </c>
      <c r="O37" s="39">
        <v>1</v>
      </c>
      <c r="P37" s="39"/>
      <c r="Q37" s="39">
        <v>1</v>
      </c>
      <c r="R37" s="39"/>
      <c r="S37" s="39"/>
      <c r="T37" s="40">
        <f t="shared" si="7"/>
        <v>0.25</v>
      </c>
      <c r="U37" s="42">
        <f t="shared" si="6"/>
        <v>5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12</v>
      </c>
      <c r="H43" s="45">
        <v>5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06" t="s">
        <v>226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215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8" customFormat="1" ht="15.75" customHeight="1" x14ac:dyDescent="0.3">
      <c r="A6" s="4"/>
      <c r="B6" s="5"/>
      <c r="C6" s="68" t="s">
        <v>2</v>
      </c>
      <c r="E6" s="98" t="s">
        <v>187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8" customFormat="1" x14ac:dyDescent="0.3">
      <c r="A7" s="4"/>
      <c r="B7" s="5"/>
      <c r="C7" s="68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24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8" customFormat="1" x14ac:dyDescent="0.3">
      <c r="A9" s="4"/>
      <c r="B9" s="5"/>
      <c r="C9" s="68" t="s">
        <v>8</v>
      </c>
      <c r="E9" s="107" t="s">
        <v>227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228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2</v>
      </c>
      <c r="G13" s="39">
        <v>3</v>
      </c>
      <c r="H13" s="44">
        <v>2</v>
      </c>
      <c r="I13" s="39">
        <v>1</v>
      </c>
      <c r="J13" s="39">
        <v>1</v>
      </c>
      <c r="K13" s="39"/>
      <c r="L13" s="39"/>
      <c r="M13" s="39">
        <v>2</v>
      </c>
      <c r="N13" s="39"/>
      <c r="O13" s="39"/>
      <c r="P13" s="39"/>
      <c r="Q13" s="39"/>
      <c r="R13" s="39"/>
      <c r="S13" s="39"/>
      <c r="T13" s="39">
        <v>1</v>
      </c>
      <c r="U13" s="39">
        <v>1</v>
      </c>
      <c r="V13" s="34">
        <f>I13+2*J13+3*K13+4*L13</f>
        <v>3</v>
      </c>
      <c r="W13" s="40">
        <f>(I13+(2*J13)+(3*K13)+(4*L13))/F13</f>
        <v>1.5</v>
      </c>
      <c r="X13" s="40">
        <f>(H13+M13+P13)/(F13+M13+P13+R13)</f>
        <v>1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4</v>
      </c>
      <c r="F14" s="34">
        <f>E14-M14-P14-Q14-R14</f>
        <v>4</v>
      </c>
      <c r="G14" s="39">
        <v>0</v>
      </c>
      <c r="H14" s="44">
        <v>2</v>
      </c>
      <c r="I14" s="39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2</v>
      </c>
      <c r="V14" s="34">
        <f>I14+2*J14+3*K14+4*L14</f>
        <v>2</v>
      </c>
      <c r="W14" s="40">
        <f>(I14+(2*J14)+(3*K14)+(4*L14))/F14</f>
        <v>0.5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4</v>
      </c>
      <c r="F15" s="34">
        <f t="shared" ref="F15:F31" si="1">E15-M15-P15-Q15-R15</f>
        <v>4</v>
      </c>
      <c r="G15" s="39">
        <v>2</v>
      </c>
      <c r="H15" s="44">
        <v>2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0.25</v>
      </c>
      <c r="X15" s="40">
        <f t="shared" si="0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1"/>
        <v>0</v>
      </c>
      <c r="G16" s="39"/>
      <c r="H16" s="44">
        <f t="shared" ref="H16:H31" si="2">SUM(I16:L16)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v>3</v>
      </c>
      <c r="G17" s="39">
        <v>1</v>
      </c>
      <c r="H17" s="44"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0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v>0</v>
      </c>
      <c r="G19" s="39"/>
      <c r="H19" s="44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3</v>
      </c>
      <c r="G20" s="39">
        <v>1</v>
      </c>
      <c r="H20" s="44">
        <v>2</v>
      </c>
      <c r="I20" s="39">
        <v>2</v>
      </c>
      <c r="J20" s="39"/>
      <c r="K20" s="39"/>
      <c r="L20" s="39"/>
      <c r="M20" s="39"/>
      <c r="N20" s="39"/>
      <c r="O20" s="39"/>
      <c r="P20" s="39">
        <v>1</v>
      </c>
      <c r="Q20" s="39"/>
      <c r="R20" s="39"/>
      <c r="S20" s="39"/>
      <c r="T20" s="39"/>
      <c r="U20" s="39">
        <v>2</v>
      </c>
      <c r="V20" s="34">
        <f t="shared" si="3"/>
        <v>2</v>
      </c>
      <c r="W20" s="40">
        <f t="shared" si="4"/>
        <v>0.66666666666666663</v>
      </c>
      <c r="X20" s="40">
        <f t="shared" si="0"/>
        <v>0.75</v>
      </c>
      <c r="Y20" s="40">
        <f t="shared" si="5"/>
        <v>0.66666666666666663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5</v>
      </c>
      <c r="F22" s="34">
        <v>4</v>
      </c>
      <c r="G22" s="39">
        <v>2</v>
      </c>
      <c r="H22" s="44">
        <v>3</v>
      </c>
      <c r="I22" s="39">
        <v>3</v>
      </c>
      <c r="J22" s="39"/>
      <c r="K22" s="39"/>
      <c r="L22" s="39"/>
      <c r="M22" s="39"/>
      <c r="N22" s="39"/>
      <c r="O22" s="39"/>
      <c r="P22" s="39">
        <v>1</v>
      </c>
      <c r="Q22" s="39"/>
      <c r="R22" s="39"/>
      <c r="S22" s="39"/>
      <c r="T22" s="39"/>
      <c r="U22" s="39">
        <v>2</v>
      </c>
      <c r="V22" s="34">
        <f t="shared" si="3"/>
        <v>3</v>
      </c>
      <c r="W22" s="40">
        <f t="shared" si="4"/>
        <v>0.75</v>
      </c>
      <c r="X22" s="40">
        <f t="shared" si="0"/>
        <v>0.8</v>
      </c>
      <c r="Y22" s="40">
        <f t="shared" si="5"/>
        <v>0.75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f t="shared" si="1"/>
        <v>4</v>
      </c>
      <c r="G23" s="39">
        <v>1</v>
      </c>
      <c r="H23" s="44">
        <v>2</v>
      </c>
      <c r="I23" s="39">
        <v>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1</v>
      </c>
      <c r="V23" s="34">
        <f t="shared" si="3"/>
        <v>2</v>
      </c>
      <c r="W23" s="40">
        <f t="shared" si="4"/>
        <v>0.5</v>
      </c>
      <c r="X23" s="40">
        <f t="shared" si="0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1"/>
        <v>0</v>
      </c>
      <c r="G24" s="39"/>
      <c r="H24" s="44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1"/>
        <v>0</v>
      </c>
      <c r="G25" s="39"/>
      <c r="H25" s="44">
        <f t="shared" si="2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1"/>
        <v>0</v>
      </c>
      <c r="G26" s="39"/>
      <c r="H26" s="44">
        <f t="shared" si="2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0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f t="shared" si="1"/>
        <v>4</v>
      </c>
      <c r="G27" s="39">
        <v>0</v>
      </c>
      <c r="H27" s="44"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0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1"/>
        <v>0</v>
      </c>
      <c r="G29" s="39"/>
      <c r="H29" s="44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4</v>
      </c>
      <c r="F30" s="34">
        <v>3</v>
      </c>
      <c r="G30" s="39">
        <v>2</v>
      </c>
      <c r="H30" s="44">
        <v>3</v>
      </c>
      <c r="I30" s="39">
        <v>2</v>
      </c>
      <c r="J30" s="39">
        <v>1</v>
      </c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>
        <v>1</v>
      </c>
      <c r="U30" s="39">
        <v>2</v>
      </c>
      <c r="V30" s="44">
        <f t="shared" si="3"/>
        <v>4</v>
      </c>
      <c r="W30" s="40">
        <f t="shared" si="4"/>
        <v>1.3333333333333333</v>
      </c>
      <c r="X30" s="40">
        <f t="shared" si="0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/>
      <c r="E31" s="39"/>
      <c r="F31" s="34">
        <f t="shared" si="1"/>
        <v>0</v>
      </c>
      <c r="G31" s="39"/>
      <c r="H31" s="44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0</v>
      </c>
      <c r="W31" s="40" t="e">
        <f t="shared" si="4"/>
        <v>#DIV/0!</v>
      </c>
      <c r="X31" s="40" t="e">
        <f t="shared" si="0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1</v>
      </c>
      <c r="F32" s="34">
        <v>1</v>
      </c>
      <c r="G32" s="39">
        <v>0</v>
      </c>
      <c r="H32" s="44">
        <v>1</v>
      </c>
      <c r="I32" s="39">
        <v>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1</v>
      </c>
      <c r="W32" s="40">
        <f t="shared" si="4"/>
        <v>1</v>
      </c>
      <c r="X32" s="40">
        <f t="shared" si="0"/>
        <v>1</v>
      </c>
      <c r="Y32" s="40">
        <f t="shared" si="5"/>
        <v>1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5</v>
      </c>
      <c r="F35" s="39">
        <v>2</v>
      </c>
      <c r="G35" s="39">
        <v>2</v>
      </c>
      <c r="H35" s="39">
        <v>24</v>
      </c>
      <c r="I35" s="39">
        <v>5</v>
      </c>
      <c r="J35" s="39">
        <v>0</v>
      </c>
      <c r="K35" s="39">
        <v>4</v>
      </c>
      <c r="L35" s="39"/>
      <c r="M35" s="39">
        <v>0</v>
      </c>
      <c r="N35" s="39">
        <v>5</v>
      </c>
      <c r="O35" s="39">
        <v>1</v>
      </c>
      <c r="P35" s="39"/>
      <c r="Q35" s="39">
        <v>1</v>
      </c>
      <c r="R35" s="39"/>
      <c r="S35" s="39"/>
      <c r="T35" s="40">
        <f>I35/(H35-K35-L35-M35)</f>
        <v>0.25</v>
      </c>
      <c r="U35" s="42">
        <f t="shared" ref="U35:U40" si="6">G35/E35*7</f>
        <v>2.8000000000000003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12</v>
      </c>
      <c r="H43" s="45">
        <v>2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E5:K5"/>
    <mergeCell ref="L5:O5"/>
    <mergeCell ref="P5:Z5"/>
    <mergeCell ref="AC5:AG6"/>
    <mergeCell ref="E6:K6"/>
    <mergeCell ref="L6:O6"/>
    <mergeCell ref="P6:Z6"/>
    <mergeCell ref="E7:K7"/>
    <mergeCell ref="L7:O7"/>
    <mergeCell ref="P7:Z7"/>
    <mergeCell ref="E8:K8"/>
    <mergeCell ref="L8:O8"/>
    <mergeCell ref="P8:Z8"/>
    <mergeCell ref="AC8:AD8"/>
    <mergeCell ref="AF8:AG8"/>
    <mergeCell ref="E9:K9"/>
    <mergeCell ref="M9:O9"/>
    <mergeCell ref="P9:Z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148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>
        <v>42905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149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2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150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151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f>E13-M13-P13-Q13-R13</f>
        <v>4</v>
      </c>
      <c r="G13" s="39">
        <v>3</v>
      </c>
      <c r="H13" s="44">
        <v>2</v>
      </c>
      <c r="I13" s="39">
        <v>2</v>
      </c>
      <c r="J13" s="39"/>
      <c r="K13" s="39"/>
      <c r="L13" s="39"/>
      <c r="M13" s="39"/>
      <c r="N13" s="39">
        <v>2</v>
      </c>
      <c r="O13" s="39"/>
      <c r="P13" s="39"/>
      <c r="Q13" s="39"/>
      <c r="R13" s="39"/>
      <c r="S13" s="39"/>
      <c r="T13" s="39"/>
      <c r="U13" s="39"/>
      <c r="V13" s="34">
        <f>I13+2*J13+3*K13+4*L13</f>
        <v>2</v>
      </c>
      <c r="W13" s="40">
        <f>(I13+(2*J13)+(3*K13)+(4*L13))/F13</f>
        <v>0.5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>
        <v>1</v>
      </c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>
        <v>1</v>
      </c>
      <c r="E16" s="39">
        <v>1</v>
      </c>
      <c r="F16" s="34">
        <v>0</v>
      </c>
      <c r="G16" s="39">
        <v>1</v>
      </c>
      <c r="H16" s="44">
        <f t="shared" si="0"/>
        <v>0</v>
      </c>
      <c r="I16" s="39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>
        <f t="shared" si="1"/>
        <v>1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f t="shared" si="2"/>
        <v>4</v>
      </c>
      <c r="G17" s="39">
        <v>3</v>
      </c>
      <c r="H17" s="44">
        <v>3</v>
      </c>
      <c r="I17" s="39">
        <v>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1</v>
      </c>
      <c r="V17" s="34">
        <f t="shared" ref="V17:V32" si="3">I17+2*J17+3*K17+4*L17</f>
        <v>3</v>
      </c>
      <c r="W17" s="40">
        <f t="shared" ref="W17:W32" si="4">(I17+(2*J17)+(3*K17)+(4*L17))/F17</f>
        <v>0.75</v>
      </c>
      <c r="X17" s="40">
        <f t="shared" si="1"/>
        <v>0.75</v>
      </c>
      <c r="Y17" s="40">
        <f t="shared" ref="Y17:Y32" si="5">H17/F17</f>
        <v>0.75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3</v>
      </c>
      <c r="G20" s="39">
        <v>3</v>
      </c>
      <c r="H20" s="44">
        <v>2</v>
      </c>
      <c r="I20" s="39">
        <v>2</v>
      </c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4">
        <f t="shared" si="3"/>
        <v>2</v>
      </c>
      <c r="W20" s="40">
        <f t="shared" si="4"/>
        <v>0.66666666666666663</v>
      </c>
      <c r="X20" s="40">
        <f t="shared" si="1"/>
        <v>0.75</v>
      </c>
      <c r="Y20" s="40">
        <f t="shared" si="5"/>
        <v>0.66666666666666663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>
        <v>1</v>
      </c>
      <c r="E21" s="39">
        <v>4</v>
      </c>
      <c r="F21" s="34">
        <f t="shared" si="2"/>
        <v>4</v>
      </c>
      <c r="G21" s="39">
        <v>2</v>
      </c>
      <c r="H21" s="44">
        <v>2</v>
      </c>
      <c r="I21" s="39">
        <v>1</v>
      </c>
      <c r="J21" s="39">
        <v>1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2</v>
      </c>
      <c r="V21" s="34">
        <f t="shared" si="3"/>
        <v>3</v>
      </c>
      <c r="W21" s="40">
        <f t="shared" si="4"/>
        <v>0.75</v>
      </c>
      <c r="X21" s="40">
        <f t="shared" si="1"/>
        <v>0.5</v>
      </c>
      <c r="Y21" s="40">
        <f t="shared" si="5"/>
        <v>0.5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f t="shared" si="2"/>
        <v>3</v>
      </c>
      <c r="G22" s="39">
        <v>2</v>
      </c>
      <c r="H22" s="44">
        <v>2</v>
      </c>
      <c r="I22" s="39">
        <v>2</v>
      </c>
      <c r="J22" s="39"/>
      <c r="K22" s="39"/>
      <c r="L22" s="39"/>
      <c r="M22" s="39"/>
      <c r="N22" s="39">
        <v>1</v>
      </c>
      <c r="O22" s="39"/>
      <c r="P22" s="39"/>
      <c r="Q22" s="39"/>
      <c r="R22" s="39"/>
      <c r="S22" s="39"/>
      <c r="T22" s="39"/>
      <c r="U22" s="39">
        <v>1</v>
      </c>
      <c r="V22" s="34">
        <f t="shared" si="3"/>
        <v>2</v>
      </c>
      <c r="W22" s="40">
        <f t="shared" si="4"/>
        <v>0.66666666666666663</v>
      </c>
      <c r="X22" s="40">
        <v>1</v>
      </c>
      <c r="Y22" s="40">
        <f t="shared" si="5"/>
        <v>0.66666666666666663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4</v>
      </c>
      <c r="F26" s="34">
        <v>3</v>
      </c>
      <c r="G26" s="39">
        <v>1</v>
      </c>
      <c r="H26" s="44">
        <v>3</v>
      </c>
      <c r="I26" s="39">
        <v>2</v>
      </c>
      <c r="J26" s="39">
        <v>1</v>
      </c>
      <c r="K26" s="39"/>
      <c r="L26" s="39"/>
      <c r="M26" s="39">
        <v>1</v>
      </c>
      <c r="N26" s="39"/>
      <c r="O26" s="39"/>
      <c r="P26" s="39"/>
      <c r="Q26" s="39"/>
      <c r="R26" s="39"/>
      <c r="S26" s="39"/>
      <c r="T26" s="39"/>
      <c r="U26" s="39">
        <v>2</v>
      </c>
      <c r="V26" s="34">
        <f t="shared" si="3"/>
        <v>4</v>
      </c>
      <c r="W26" s="40">
        <f t="shared" si="4"/>
        <v>1.3333333333333333</v>
      </c>
      <c r="X26" s="40">
        <f t="shared" si="1"/>
        <v>1</v>
      </c>
      <c r="Y26" s="40">
        <f t="shared" si="5"/>
        <v>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/>
      <c r="E27" s="39"/>
      <c r="F27" s="34">
        <f t="shared" si="2"/>
        <v>0</v>
      </c>
      <c r="G27" s="39"/>
      <c r="H27" s="44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v>3</v>
      </c>
      <c r="G29" s="39">
        <v>2</v>
      </c>
      <c r="H29" s="44">
        <v>2</v>
      </c>
      <c r="I29" s="39">
        <v>2</v>
      </c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2</v>
      </c>
      <c r="W29" s="40">
        <f t="shared" si="4"/>
        <v>0.66666666666666663</v>
      </c>
      <c r="X29" s="40">
        <f t="shared" si="1"/>
        <v>0.75</v>
      </c>
      <c r="Y29" s="40">
        <f t="shared" si="5"/>
        <v>0.66666666666666663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4</v>
      </c>
      <c r="F30" s="34">
        <v>2</v>
      </c>
      <c r="G30" s="39">
        <v>1</v>
      </c>
      <c r="H30" s="44">
        <v>1</v>
      </c>
      <c r="I30" s="39">
        <v>1</v>
      </c>
      <c r="J30" s="39"/>
      <c r="K30" s="39"/>
      <c r="L30" s="39"/>
      <c r="M30" s="39">
        <v>2</v>
      </c>
      <c r="N30" s="39"/>
      <c r="O30" s="39"/>
      <c r="P30" s="39"/>
      <c r="Q30" s="39"/>
      <c r="R30" s="39"/>
      <c r="S30" s="39"/>
      <c r="T30" s="39"/>
      <c r="U30" s="39"/>
      <c r="V30" s="44">
        <f t="shared" si="3"/>
        <v>1</v>
      </c>
      <c r="W30" s="40">
        <f t="shared" si="4"/>
        <v>0.5</v>
      </c>
      <c r="X30" s="40">
        <f t="shared" si="1"/>
        <v>0.75</v>
      </c>
      <c r="Y30" s="40">
        <f t="shared" si="5"/>
        <v>0.5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v>3</v>
      </c>
      <c r="G31" s="39">
        <v>2</v>
      </c>
      <c r="H31" s="44">
        <v>2</v>
      </c>
      <c r="I31" s="39">
        <v>2</v>
      </c>
      <c r="J31" s="39"/>
      <c r="K31" s="39"/>
      <c r="L31" s="39"/>
      <c r="M31" s="39">
        <v>1</v>
      </c>
      <c r="N31" s="39"/>
      <c r="O31" s="39"/>
      <c r="P31" s="39"/>
      <c r="Q31" s="39"/>
      <c r="R31" s="39"/>
      <c r="S31" s="39"/>
      <c r="T31" s="39"/>
      <c r="U31" s="39"/>
      <c r="V31" s="44">
        <f t="shared" si="3"/>
        <v>2</v>
      </c>
      <c r="W31" s="40">
        <f t="shared" si="4"/>
        <v>0.66666666666666663</v>
      </c>
      <c r="X31" s="40">
        <f t="shared" si="1"/>
        <v>0.75</v>
      </c>
      <c r="Y31" s="40">
        <f t="shared" si="5"/>
        <v>0.66666666666666663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5</v>
      </c>
      <c r="F36" s="39">
        <v>3</v>
      </c>
      <c r="G36" s="39">
        <v>1</v>
      </c>
      <c r="H36" s="39">
        <v>23</v>
      </c>
      <c r="I36" s="39">
        <v>6</v>
      </c>
      <c r="J36" s="39">
        <v>1</v>
      </c>
      <c r="K36" s="39">
        <v>0</v>
      </c>
      <c r="L36" s="39">
        <v>0</v>
      </c>
      <c r="M36" s="39">
        <v>0</v>
      </c>
      <c r="N36" s="39">
        <v>9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0.2608695652173913</v>
      </c>
      <c r="U36" s="42">
        <f t="shared" si="6"/>
        <v>1.4000000000000001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20</v>
      </c>
      <c r="H43" s="45">
        <v>3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152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155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153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3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154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156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>
        <v>1</v>
      </c>
      <c r="E15" s="39">
        <v>3</v>
      </c>
      <c r="F15" s="34">
        <f t="shared" ref="F15:F32" si="2">E15-M15-P15-Q15-R15</f>
        <v>3</v>
      </c>
      <c r="G15" s="39">
        <v>1</v>
      </c>
      <c r="H15" s="44">
        <v>1</v>
      </c>
      <c r="I15" s="39"/>
      <c r="J15" s="39"/>
      <c r="K15" s="39">
        <v>1</v>
      </c>
      <c r="L15" s="39"/>
      <c r="M15" s="39"/>
      <c r="N15" s="39"/>
      <c r="O15" s="39"/>
      <c r="P15" s="39"/>
      <c r="Q15" s="39"/>
      <c r="R15" s="39"/>
      <c r="S15" s="39"/>
      <c r="T15" s="39"/>
      <c r="U15" s="39">
        <v>1</v>
      </c>
      <c r="V15" s="34">
        <f>I15+2*J15+3*K15+4*L15</f>
        <v>3</v>
      </c>
      <c r="W15" s="40">
        <f>(I15+(2*J15)+(3*K15)+(4*L15))/F15</f>
        <v>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f t="shared" si="2"/>
        <v>3</v>
      </c>
      <c r="G17" s="39">
        <v>1</v>
      </c>
      <c r="H17" s="44">
        <v>2</v>
      </c>
      <c r="I17" s="39">
        <v>2</v>
      </c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>
        <v>1</v>
      </c>
      <c r="V17" s="34">
        <f t="shared" ref="V17:V32" si="3">I17+2*J17+3*K17+4*L17</f>
        <v>2</v>
      </c>
      <c r="W17" s="40">
        <f t="shared" ref="W17:W32" si="4">(I17+(2*J17)+(3*K17)+(4*L17))/F17</f>
        <v>0.66666666666666663</v>
      </c>
      <c r="X17" s="40">
        <f t="shared" si="1"/>
        <v>0.66666666666666663</v>
      </c>
      <c r="Y17" s="40">
        <f t="shared" ref="Y17:Y32" si="5">H17/F17</f>
        <v>0.66666666666666663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/>
      <c r="G19" s="39"/>
      <c r="H19" s="44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3</v>
      </c>
      <c r="F20" s="34">
        <f t="shared" si="2"/>
        <v>3</v>
      </c>
      <c r="G20" s="39">
        <v>0</v>
      </c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2"/>
        <v>0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3</v>
      </c>
      <c r="F23" s="34">
        <v>3</v>
      </c>
      <c r="G23" s="39">
        <v>3</v>
      </c>
      <c r="H23" s="44">
        <v>3</v>
      </c>
      <c r="I23" s="39">
        <v>1</v>
      </c>
      <c r="J23" s="39">
        <v>1</v>
      </c>
      <c r="K23" s="39">
        <v>1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6</v>
      </c>
      <c r="W23" s="40">
        <f t="shared" si="4"/>
        <v>2</v>
      </c>
      <c r="X23" s="40">
        <f t="shared" si="1"/>
        <v>1</v>
      </c>
      <c r="Y23" s="40">
        <f t="shared" si="5"/>
        <v>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3</v>
      </c>
      <c r="F25" s="34">
        <f t="shared" si="2"/>
        <v>3</v>
      </c>
      <c r="G25" s="39">
        <v>0</v>
      </c>
      <c r="H25" s="44">
        <v>2</v>
      </c>
      <c r="I25" s="39">
        <v>2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1</v>
      </c>
      <c r="V25" s="34">
        <f t="shared" si="3"/>
        <v>2</v>
      </c>
      <c r="W25" s="40">
        <f t="shared" si="4"/>
        <v>0.66666666666666663</v>
      </c>
      <c r="X25" s="40">
        <f t="shared" si="1"/>
        <v>0.66666666666666663</v>
      </c>
      <c r="Y25" s="40">
        <f t="shared" si="5"/>
        <v>0.66666666666666663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/>
      <c r="E27" s="39"/>
      <c r="F27" s="34">
        <f t="shared" si="2"/>
        <v>0</v>
      </c>
      <c r="G27" s="39"/>
      <c r="H27" s="44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3</v>
      </c>
      <c r="F29" s="34">
        <f t="shared" si="2"/>
        <v>3</v>
      </c>
      <c r="G29" s="39">
        <v>1</v>
      </c>
      <c r="H29" s="44">
        <v>1</v>
      </c>
      <c r="I29" s="39"/>
      <c r="J29" s="39"/>
      <c r="K29" s="39"/>
      <c r="L29" s="39">
        <v>1</v>
      </c>
      <c r="M29" s="39"/>
      <c r="N29" s="39">
        <v>1</v>
      </c>
      <c r="O29" s="39"/>
      <c r="P29" s="39"/>
      <c r="Q29" s="39"/>
      <c r="R29" s="39"/>
      <c r="S29" s="39"/>
      <c r="T29" s="39"/>
      <c r="U29" s="39">
        <v>3</v>
      </c>
      <c r="V29" s="34">
        <f t="shared" si="3"/>
        <v>4</v>
      </c>
      <c r="W29" s="40">
        <f t="shared" si="4"/>
        <v>1.3333333333333333</v>
      </c>
      <c r="X29" s="40">
        <f t="shared" si="1"/>
        <v>0.33333333333333331</v>
      </c>
      <c r="Y29" s="40">
        <f t="shared" si="5"/>
        <v>0.33333333333333331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2</v>
      </c>
      <c r="F30" s="34">
        <f t="shared" si="2"/>
        <v>2</v>
      </c>
      <c r="G30" s="39">
        <v>1</v>
      </c>
      <c r="H30" s="44">
        <v>1</v>
      </c>
      <c r="I30" s="39">
        <v>1</v>
      </c>
      <c r="J30" s="39"/>
      <c r="K30" s="39"/>
      <c r="L30" s="39"/>
      <c r="M30" s="39"/>
      <c r="N30" s="39"/>
      <c r="O30" s="39"/>
      <c r="P30" s="39"/>
      <c r="Q30" s="39"/>
      <c r="R30" s="39"/>
      <c r="S30" s="39">
        <v>1</v>
      </c>
      <c r="T30" s="39"/>
      <c r="U30" s="39"/>
      <c r="V30" s="44">
        <f t="shared" si="3"/>
        <v>1</v>
      </c>
      <c r="W30" s="40">
        <f t="shared" si="4"/>
        <v>0.5</v>
      </c>
      <c r="X30" s="40">
        <f t="shared" si="1"/>
        <v>0.5</v>
      </c>
      <c r="Y30" s="40">
        <f t="shared" si="5"/>
        <v>0.5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2</v>
      </c>
      <c r="F31" s="34">
        <f t="shared" si="2"/>
        <v>2</v>
      </c>
      <c r="G31" s="39">
        <v>0</v>
      </c>
      <c r="H31" s="44">
        <v>2</v>
      </c>
      <c r="I31" s="39">
        <v>1</v>
      </c>
      <c r="J31" s="39">
        <v>1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>
        <v>1</v>
      </c>
      <c r="V31" s="44">
        <f t="shared" si="3"/>
        <v>3</v>
      </c>
      <c r="W31" s="40">
        <f t="shared" si="4"/>
        <v>1.5</v>
      </c>
      <c r="X31" s="40">
        <f t="shared" si="1"/>
        <v>1</v>
      </c>
      <c r="Y31" s="40">
        <f t="shared" si="5"/>
        <v>1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5</v>
      </c>
      <c r="F37" s="39">
        <v>1</v>
      </c>
      <c r="G37" s="39">
        <v>1</v>
      </c>
      <c r="H37" s="39">
        <v>20</v>
      </c>
      <c r="I37" s="39">
        <v>4</v>
      </c>
      <c r="J37" s="39">
        <v>0</v>
      </c>
      <c r="K37" s="39">
        <v>1</v>
      </c>
      <c r="L37" s="39">
        <v>0</v>
      </c>
      <c r="M37" s="39">
        <v>0</v>
      </c>
      <c r="N37" s="39">
        <v>5</v>
      </c>
      <c r="O37" s="39">
        <v>1</v>
      </c>
      <c r="P37" s="39"/>
      <c r="Q37" s="39">
        <v>1</v>
      </c>
      <c r="R37" s="39"/>
      <c r="S37" s="39"/>
      <c r="T37" s="40">
        <f t="shared" si="7"/>
        <v>0.21052631578947367</v>
      </c>
      <c r="U37" s="42">
        <f t="shared" si="6"/>
        <v>1.4000000000000001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8</v>
      </c>
      <c r="H43" s="45">
        <v>1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157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155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158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4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159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160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2</v>
      </c>
      <c r="F13" s="34">
        <f>E13-M13-P13-Q13-R13</f>
        <v>2</v>
      </c>
      <c r="G13" s="39">
        <v>1</v>
      </c>
      <c r="H13" s="44">
        <v>1</v>
      </c>
      <c r="I13" s="39"/>
      <c r="J13" s="39"/>
      <c r="K13" s="39">
        <v>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3</v>
      </c>
      <c r="W13" s="40">
        <f>(I13+(2*J13)+(3*K13)+(4*L13))/F13</f>
        <v>1.5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2</v>
      </c>
      <c r="F14" s="34">
        <f>E14-M14-P14-Q14-R14</f>
        <v>2</v>
      </c>
      <c r="G14" s="39">
        <v>0</v>
      </c>
      <c r="H14" s="44"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1</v>
      </c>
      <c r="W14" s="40">
        <f>(I14+(2*J14)+(3*K14)+(4*L14))/F14</f>
        <v>0.5</v>
      </c>
      <c r="X14" s="40">
        <f t="shared" ref="X14:X32" si="0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1">E15-M15-P15-Q15-R15</f>
        <v>0</v>
      </c>
      <c r="G15" s="39"/>
      <c r="H15" s="44">
        <f t="shared" ref="H15:H32" si="2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0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1"/>
        <v>0</v>
      </c>
      <c r="G16" s="39"/>
      <c r="H16" s="44">
        <f t="shared" si="2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5</v>
      </c>
      <c r="F17" s="34">
        <f t="shared" si="1"/>
        <v>5</v>
      </c>
      <c r="G17" s="39">
        <v>2</v>
      </c>
      <c r="H17" s="44">
        <v>2</v>
      </c>
      <c r="I17" s="39">
        <v>1</v>
      </c>
      <c r="J17" s="39"/>
      <c r="K17" s="39"/>
      <c r="L17" s="39">
        <v>1</v>
      </c>
      <c r="M17" s="39"/>
      <c r="N17" s="39">
        <v>1</v>
      </c>
      <c r="O17" s="39"/>
      <c r="P17" s="39"/>
      <c r="Q17" s="39"/>
      <c r="R17" s="39"/>
      <c r="S17" s="39">
        <v>1</v>
      </c>
      <c r="T17" s="39"/>
      <c r="U17" s="39">
        <v>1</v>
      </c>
      <c r="V17" s="34">
        <f t="shared" ref="V17:V32" si="3">I17+2*J17+3*K17+4*L17</f>
        <v>5</v>
      </c>
      <c r="W17" s="40">
        <f t="shared" ref="W17:W32" si="4">(I17+(2*J17)+(3*K17)+(4*L17))/F17</f>
        <v>1</v>
      </c>
      <c r="X17" s="40">
        <f t="shared" si="0"/>
        <v>0.4</v>
      </c>
      <c r="Y17" s="40">
        <f t="shared" ref="Y17:Y32" si="5">H17/F17</f>
        <v>0.4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1"/>
        <v>0</v>
      </c>
      <c r="G19" s="39"/>
      <c r="H19" s="44">
        <f t="shared" si="2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3</v>
      </c>
      <c r="F20" s="34">
        <v>1</v>
      </c>
      <c r="G20" s="39">
        <v>2</v>
      </c>
      <c r="H20" s="44">
        <v>1</v>
      </c>
      <c r="I20" s="39"/>
      <c r="J20" s="39"/>
      <c r="K20" s="39"/>
      <c r="L20" s="39">
        <v>1</v>
      </c>
      <c r="M20" s="39">
        <v>2</v>
      </c>
      <c r="N20" s="39"/>
      <c r="O20" s="39"/>
      <c r="P20" s="39"/>
      <c r="Q20" s="39"/>
      <c r="R20" s="39"/>
      <c r="S20" s="39"/>
      <c r="T20" s="39">
        <v>1</v>
      </c>
      <c r="U20" s="39">
        <v>1</v>
      </c>
      <c r="V20" s="34">
        <f t="shared" si="3"/>
        <v>4</v>
      </c>
      <c r="W20" s="40">
        <f t="shared" si="4"/>
        <v>4</v>
      </c>
      <c r="X20" s="40">
        <f t="shared" si="0"/>
        <v>1</v>
      </c>
      <c r="Y20" s="40">
        <f t="shared" si="5"/>
        <v>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5</v>
      </c>
      <c r="F22" s="34">
        <v>4</v>
      </c>
      <c r="G22" s="39">
        <v>0</v>
      </c>
      <c r="H22" s="44">
        <v>2</v>
      </c>
      <c r="I22" s="39">
        <v>2</v>
      </c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2</v>
      </c>
      <c r="W22" s="40">
        <f t="shared" si="4"/>
        <v>0.5</v>
      </c>
      <c r="X22" s="40">
        <f t="shared" si="0"/>
        <v>0.6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5</v>
      </c>
      <c r="F23" s="34">
        <f t="shared" si="1"/>
        <v>5</v>
      </c>
      <c r="G23" s="39">
        <v>1</v>
      </c>
      <c r="H23" s="44">
        <v>2</v>
      </c>
      <c r="I23" s="39">
        <v>1</v>
      </c>
      <c r="J23" s="39"/>
      <c r="K23" s="39"/>
      <c r="L23" s="39">
        <v>1</v>
      </c>
      <c r="M23" s="39"/>
      <c r="N23" s="39"/>
      <c r="O23" s="39"/>
      <c r="P23" s="39"/>
      <c r="Q23" s="39"/>
      <c r="R23" s="39"/>
      <c r="S23" s="39"/>
      <c r="T23" s="39"/>
      <c r="U23" s="39">
        <v>2</v>
      </c>
      <c r="V23" s="34">
        <f t="shared" si="3"/>
        <v>5</v>
      </c>
      <c r="W23" s="40">
        <f t="shared" si="4"/>
        <v>1</v>
      </c>
      <c r="X23" s="40">
        <f t="shared" si="0"/>
        <v>0.4</v>
      </c>
      <c r="Y23" s="40">
        <f t="shared" si="5"/>
        <v>0.4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1"/>
        <v>0</v>
      </c>
      <c r="G24" s="39"/>
      <c r="H24" s="44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1"/>
        <v>0</v>
      </c>
      <c r="G25" s="39"/>
      <c r="H25" s="44">
        <f t="shared" si="2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4</v>
      </c>
      <c r="F26" s="34">
        <f t="shared" si="1"/>
        <v>4</v>
      </c>
      <c r="G26" s="39">
        <v>2</v>
      </c>
      <c r="H26" s="44">
        <v>2</v>
      </c>
      <c r="I26" s="39">
        <v>1</v>
      </c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3</v>
      </c>
      <c r="W26" s="40">
        <f t="shared" si="4"/>
        <v>0.75</v>
      </c>
      <c r="X26" s="40">
        <f t="shared" si="0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/>
      <c r="E27" s="39"/>
      <c r="F27" s="34">
        <f t="shared" si="1"/>
        <v>0</v>
      </c>
      <c r="G27" s="39"/>
      <c r="H27" s="44">
        <f t="shared" si="2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0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v>3</v>
      </c>
      <c r="G29" s="39">
        <v>2</v>
      </c>
      <c r="H29" s="44">
        <v>2</v>
      </c>
      <c r="I29" s="39">
        <v>1</v>
      </c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4</v>
      </c>
      <c r="W29" s="40">
        <f t="shared" si="4"/>
        <v>1.3333333333333333</v>
      </c>
      <c r="X29" s="40">
        <f t="shared" si="0"/>
        <v>0.66666666666666663</v>
      </c>
      <c r="Y29" s="40">
        <f t="shared" si="5"/>
        <v>0.66666666666666663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4</v>
      </c>
      <c r="F30" s="34">
        <f t="shared" si="1"/>
        <v>4</v>
      </c>
      <c r="G30" s="39">
        <v>2</v>
      </c>
      <c r="H30" s="44">
        <v>4</v>
      </c>
      <c r="I30" s="39">
        <v>1</v>
      </c>
      <c r="J30" s="39">
        <v>1</v>
      </c>
      <c r="K30" s="39"/>
      <c r="L30" s="39">
        <v>2</v>
      </c>
      <c r="M30" s="39"/>
      <c r="N30" s="39"/>
      <c r="O30" s="39"/>
      <c r="P30" s="39"/>
      <c r="Q30" s="39"/>
      <c r="R30" s="39"/>
      <c r="S30" s="39"/>
      <c r="T30" s="39"/>
      <c r="U30" s="39">
        <v>6</v>
      </c>
      <c r="V30" s="44">
        <f t="shared" si="3"/>
        <v>11</v>
      </c>
      <c r="W30" s="40">
        <f t="shared" si="4"/>
        <v>2.75</v>
      </c>
      <c r="X30" s="40">
        <f t="shared" si="0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4</v>
      </c>
      <c r="F31" s="34">
        <f t="shared" si="1"/>
        <v>4</v>
      </c>
      <c r="G31" s="39">
        <v>0</v>
      </c>
      <c r="H31" s="44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3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0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1</v>
      </c>
      <c r="F32" s="34">
        <f t="shared" si="1"/>
        <v>1</v>
      </c>
      <c r="G32" s="39">
        <v>0</v>
      </c>
      <c r="H32" s="44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>
        <f t="shared" si="4"/>
        <v>0</v>
      </c>
      <c r="X32" s="40">
        <f t="shared" si="0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>
        <v>1</v>
      </c>
      <c r="E35" s="41">
        <v>3</v>
      </c>
      <c r="F35" s="39">
        <v>8</v>
      </c>
      <c r="G35" s="39">
        <v>8</v>
      </c>
      <c r="H35" s="39">
        <v>21</v>
      </c>
      <c r="I35" s="39">
        <v>12</v>
      </c>
      <c r="J35" s="39">
        <v>1</v>
      </c>
      <c r="K35" s="39">
        <v>1</v>
      </c>
      <c r="L35" s="39"/>
      <c r="M35" s="39">
        <v>0</v>
      </c>
      <c r="N35" s="39">
        <v>1</v>
      </c>
      <c r="O35" s="39">
        <v>0</v>
      </c>
      <c r="P35" s="39">
        <v>0</v>
      </c>
      <c r="Q35" s="39">
        <v>0</v>
      </c>
      <c r="R35" s="39"/>
      <c r="S35" s="39"/>
      <c r="T35" s="40">
        <f>I35/(H35-K35-L35-M35)</f>
        <v>0.6</v>
      </c>
      <c r="U35" s="42">
        <f t="shared" ref="U35:U40" si="6">G35/E35*7</f>
        <v>18.666666666666664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4</v>
      </c>
      <c r="F36" s="39">
        <v>2</v>
      </c>
      <c r="G36" s="39">
        <v>0</v>
      </c>
      <c r="H36" s="39">
        <v>16</v>
      </c>
      <c r="I36" s="39">
        <v>3</v>
      </c>
      <c r="J36" s="39">
        <v>0</v>
      </c>
      <c r="K36" s="39">
        <v>0</v>
      </c>
      <c r="L36" s="39">
        <v>0</v>
      </c>
      <c r="M36" s="39">
        <v>0</v>
      </c>
      <c r="N36" s="39">
        <v>12</v>
      </c>
      <c r="O36" s="39">
        <v>1</v>
      </c>
      <c r="P36" s="39">
        <v>0</v>
      </c>
      <c r="Q36" s="39">
        <v>0</v>
      </c>
      <c r="R36" s="39"/>
      <c r="S36" s="39"/>
      <c r="T36" s="40">
        <f t="shared" ref="T36:T40" si="7">I36/(H36-K36-L36-M36)</f>
        <v>0.1875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12</v>
      </c>
      <c r="H43" s="45">
        <v>10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161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155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162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5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163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164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f>E13-M13-P13-Q13-R13</f>
        <v>3</v>
      </c>
      <c r="G13" s="39">
        <v>0</v>
      </c>
      <c r="H13" s="44">
        <v>1</v>
      </c>
      <c r="I13" s="39"/>
      <c r="J13" s="39"/>
      <c r="K13" s="39">
        <v>1</v>
      </c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3</v>
      </c>
      <c r="W13" s="40">
        <f>(I13+(2*J13)+(3*K13)+(4*L13))/F13</f>
        <v>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3</v>
      </c>
      <c r="F14" s="34">
        <f>E14-M14-P14-Q14-R14</f>
        <v>3</v>
      </c>
      <c r="G14" s="39">
        <v>0</v>
      </c>
      <c r="H14" s="44"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>
        <v>1</v>
      </c>
      <c r="V14" s="34">
        <f>I14+2*J14+3*K14+4*L14</f>
        <v>1</v>
      </c>
      <c r="W14" s="40">
        <f>(I14+(2*J14)+(3*K14)+(4*L14))/F14</f>
        <v>0.33333333333333331</v>
      </c>
      <c r="X14" s="40">
        <f t="shared" ref="X14:X32" si="0">(H14+M14+P14)/(F14+M14+P14+R14)</f>
        <v>0.33333333333333331</v>
      </c>
      <c r="Y14" s="40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1">E15-M15-P15-Q15-R15</f>
        <v>0</v>
      </c>
      <c r="G15" s="39"/>
      <c r="H15" s="44">
        <f t="shared" ref="H15:H32" si="2">SUM(I15:L15)</f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0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1"/>
        <v>0</v>
      </c>
      <c r="G16" s="39"/>
      <c r="H16" s="44">
        <f t="shared" si="2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0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f t="shared" si="1"/>
        <v>3</v>
      </c>
      <c r="G17" s="39">
        <v>0</v>
      </c>
      <c r="H17" s="44">
        <f t="shared" si="2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2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0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1"/>
        <v>0</v>
      </c>
      <c r="G18" s="39"/>
      <c r="H18" s="44">
        <f t="shared" si="2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0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1"/>
        <v>0</v>
      </c>
      <c r="G19" s="39"/>
      <c r="H19" s="44">
        <f t="shared" si="2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0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3</v>
      </c>
      <c r="F20" s="34">
        <f t="shared" si="1"/>
        <v>3</v>
      </c>
      <c r="G20" s="39">
        <v>1</v>
      </c>
      <c r="H20" s="44">
        <v>1</v>
      </c>
      <c r="I20" s="39"/>
      <c r="J20" s="39">
        <v>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2</v>
      </c>
      <c r="W20" s="40">
        <f t="shared" si="4"/>
        <v>0.66666666666666663</v>
      </c>
      <c r="X20" s="40">
        <f t="shared" si="0"/>
        <v>0.33333333333333331</v>
      </c>
      <c r="Y20" s="40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1"/>
        <v>0</v>
      </c>
      <c r="G21" s="39"/>
      <c r="H21" s="44">
        <f t="shared" si="2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0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1"/>
        <v>0</v>
      </c>
      <c r="G22" s="39"/>
      <c r="H22" s="44">
        <f t="shared" si="2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0"/>
        <v>#DIV/0!</v>
      </c>
      <c r="Y22" s="40" t="e">
        <f t="shared" si="5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3</v>
      </c>
      <c r="F23" s="34">
        <f t="shared" si="1"/>
        <v>3</v>
      </c>
      <c r="G23" s="39">
        <v>1</v>
      </c>
      <c r="H23" s="44">
        <v>1</v>
      </c>
      <c r="I23" s="39">
        <v>1</v>
      </c>
      <c r="J23" s="39"/>
      <c r="K23" s="39"/>
      <c r="L23" s="39"/>
      <c r="M23" s="39"/>
      <c r="N23" s="39">
        <v>1</v>
      </c>
      <c r="O23" s="39"/>
      <c r="P23" s="39"/>
      <c r="Q23" s="39"/>
      <c r="R23" s="39"/>
      <c r="S23" s="39"/>
      <c r="T23" s="39"/>
      <c r="U23" s="39">
        <v>1</v>
      </c>
      <c r="V23" s="34">
        <f t="shared" si="3"/>
        <v>1</v>
      </c>
      <c r="W23" s="40">
        <f t="shared" si="4"/>
        <v>0.33333333333333331</v>
      </c>
      <c r="X23" s="40">
        <f t="shared" si="0"/>
        <v>0.33333333333333331</v>
      </c>
      <c r="Y23" s="40">
        <f t="shared" si="5"/>
        <v>0.33333333333333331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1"/>
        <v>0</v>
      </c>
      <c r="G24" s="39"/>
      <c r="H24" s="44">
        <f t="shared" si="2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0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1"/>
        <v>0</v>
      </c>
      <c r="G25" s="39"/>
      <c r="H25" s="44">
        <f t="shared" si="2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0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3</v>
      </c>
      <c r="F26" s="34">
        <f t="shared" si="1"/>
        <v>3</v>
      </c>
      <c r="G26" s="39">
        <v>0</v>
      </c>
      <c r="H26" s="44">
        <v>1</v>
      </c>
      <c r="I26" s="39"/>
      <c r="J26" s="39"/>
      <c r="K26" s="39">
        <v>1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3</v>
      </c>
      <c r="W26" s="40">
        <f t="shared" si="4"/>
        <v>1</v>
      </c>
      <c r="X26" s="40">
        <f t="shared" si="0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2</v>
      </c>
      <c r="F27" s="34">
        <f t="shared" si="1"/>
        <v>2</v>
      </c>
      <c r="G27" s="39">
        <v>0</v>
      </c>
      <c r="H27" s="44">
        <f t="shared" si="2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>
        <v>2</v>
      </c>
      <c r="T27" s="39"/>
      <c r="U27" s="39"/>
      <c r="V27" s="34">
        <f t="shared" si="3"/>
        <v>0</v>
      </c>
      <c r="W27" s="40">
        <f t="shared" si="4"/>
        <v>0</v>
      </c>
      <c r="X27" s="40">
        <f t="shared" si="0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1"/>
        <v>0</v>
      </c>
      <c r="G28" s="39"/>
      <c r="H28" s="44">
        <f t="shared" si="2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0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1"/>
        <v>0</v>
      </c>
      <c r="G29" s="39"/>
      <c r="H29" s="44">
        <f t="shared" si="2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0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1"/>
        <v>0</v>
      </c>
      <c r="G30" s="39"/>
      <c r="H30" s="44">
        <f t="shared" si="2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0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2</v>
      </c>
      <c r="F31" s="34">
        <f t="shared" si="1"/>
        <v>2</v>
      </c>
      <c r="G31" s="39">
        <v>0</v>
      </c>
      <c r="H31" s="44">
        <f t="shared" si="2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2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0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>
        <v>1</v>
      </c>
      <c r="E32" s="39">
        <v>2</v>
      </c>
      <c r="F32" s="34">
        <f t="shared" si="1"/>
        <v>2</v>
      </c>
      <c r="G32" s="39">
        <v>0</v>
      </c>
      <c r="H32" s="44">
        <f t="shared" si="2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2</v>
      </c>
      <c r="T32" s="39"/>
      <c r="U32" s="39"/>
      <c r="V32" s="44">
        <f t="shared" si="3"/>
        <v>0</v>
      </c>
      <c r="W32" s="40">
        <f t="shared" si="4"/>
        <v>0</v>
      </c>
      <c r="X32" s="40">
        <f t="shared" si="0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7</v>
      </c>
      <c r="F36" s="39">
        <v>0</v>
      </c>
      <c r="G36" s="39">
        <v>0</v>
      </c>
      <c r="H36" s="39">
        <v>24</v>
      </c>
      <c r="I36" s="39">
        <v>1</v>
      </c>
      <c r="J36" s="39">
        <v>0</v>
      </c>
      <c r="K36" s="39">
        <v>1</v>
      </c>
      <c r="L36" s="39">
        <v>0</v>
      </c>
      <c r="M36" s="39">
        <v>0</v>
      </c>
      <c r="N36" s="39">
        <v>18</v>
      </c>
      <c r="O36" s="39">
        <v>1</v>
      </c>
      <c r="P36" s="39">
        <v>0</v>
      </c>
      <c r="Q36" s="39">
        <v>1</v>
      </c>
      <c r="R36" s="39"/>
      <c r="S36" s="39"/>
      <c r="T36" s="40">
        <f t="shared" ref="T36:T40" si="7">I36/(H36-K36-L36-M36)</f>
        <v>4.3478260869565216E-2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2</v>
      </c>
      <c r="H43" s="45">
        <v>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165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167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153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153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6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166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168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f>E13-M13-P13-Q13-R13</f>
        <v>3</v>
      </c>
      <c r="G13" s="39">
        <v>0</v>
      </c>
      <c r="H13" s="44">
        <v>1</v>
      </c>
      <c r="I13" s="39"/>
      <c r="J13" s="39">
        <v>1</v>
      </c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>
        <v>1</v>
      </c>
      <c r="V13" s="34">
        <f>I13+2*J13+3*K13+4*L13</f>
        <v>2</v>
      </c>
      <c r="W13" s="40">
        <f>(I13+(2*J13)+(3*K13)+(4*L13))/F13</f>
        <v>0.66666666666666663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>
        <v>1</v>
      </c>
      <c r="E14" s="39">
        <v>1</v>
      </c>
      <c r="F14" s="34">
        <f>E14-M14-P14-Q14-R14</f>
        <v>1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f t="shared" si="2"/>
        <v>3</v>
      </c>
      <c r="G17" s="39"/>
      <c r="H17" s="44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f t="shared" si="2"/>
        <v>4</v>
      </c>
      <c r="G20" s="39"/>
      <c r="H20" s="44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v>2</v>
      </c>
      <c r="G22" s="39">
        <v>2</v>
      </c>
      <c r="H22" s="44">
        <v>1</v>
      </c>
      <c r="I22" s="39">
        <v>1</v>
      </c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1</v>
      </c>
      <c r="W22" s="40">
        <f t="shared" si="4"/>
        <v>0.5</v>
      </c>
      <c r="X22" s="40">
        <f t="shared" si="1"/>
        <v>0.66666666666666663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2</v>
      </c>
      <c r="F25" s="34">
        <v>1</v>
      </c>
      <c r="G25" s="39">
        <v>0</v>
      </c>
      <c r="H25" s="44">
        <f t="shared" si="0"/>
        <v>0</v>
      </c>
      <c r="I25" s="39"/>
      <c r="J25" s="39"/>
      <c r="K25" s="39"/>
      <c r="L25" s="39"/>
      <c r="M25" s="39">
        <v>1</v>
      </c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0.5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/>
      <c r="H27" s="44"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3</v>
      </c>
      <c r="F29" s="34">
        <f t="shared" si="2"/>
        <v>3</v>
      </c>
      <c r="G29" s="39"/>
      <c r="H29" s="44">
        <v>1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1</v>
      </c>
      <c r="W29" s="40">
        <f t="shared" si="4"/>
        <v>0.33333333333333331</v>
      </c>
      <c r="X29" s="40">
        <f t="shared" si="1"/>
        <v>0.33333333333333331</v>
      </c>
      <c r="Y29" s="40">
        <f t="shared" si="5"/>
        <v>0.33333333333333331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f t="shared" si="2"/>
        <v>3</v>
      </c>
      <c r="G30" s="39"/>
      <c r="H30" s="44">
        <v>2</v>
      </c>
      <c r="I30" s="39">
        <v>2</v>
      </c>
      <c r="J30" s="39"/>
      <c r="K30" s="39"/>
      <c r="L30" s="39"/>
      <c r="M30" s="39"/>
      <c r="N30" s="39"/>
      <c r="O30" s="39"/>
      <c r="P30" s="39"/>
      <c r="Q30" s="39"/>
      <c r="R30" s="39"/>
      <c r="S30" s="39">
        <v>1</v>
      </c>
      <c r="T30" s="39"/>
      <c r="U30" s="39"/>
      <c r="V30" s="44">
        <f t="shared" si="3"/>
        <v>2</v>
      </c>
      <c r="W30" s="40">
        <f t="shared" si="4"/>
        <v>0.66666666666666663</v>
      </c>
      <c r="X30" s="40">
        <f t="shared" si="1"/>
        <v>0.66666666666666663</v>
      </c>
      <c r="Y30" s="40">
        <f t="shared" si="5"/>
        <v>0.66666666666666663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2"/>
        <v>3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5.7</v>
      </c>
      <c r="F36" s="39">
        <v>0</v>
      </c>
      <c r="G36" s="39">
        <v>0</v>
      </c>
      <c r="H36" s="39">
        <v>18</v>
      </c>
      <c r="I36" s="39">
        <v>1</v>
      </c>
      <c r="J36" s="39"/>
      <c r="K36" s="39"/>
      <c r="L36" s="39"/>
      <c r="M36" s="39"/>
      <c r="N36" s="39">
        <v>15</v>
      </c>
      <c r="O36" s="39"/>
      <c r="P36" s="39"/>
      <c r="Q36" s="39"/>
      <c r="R36" s="39"/>
      <c r="S36" s="39"/>
      <c r="T36" s="40">
        <f t="shared" ref="T36:T40" si="7">I36/(H36-K36-L36-M36)</f>
        <v>5.5555555555555552E-2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">
        <v>137</v>
      </c>
      <c r="D38" s="39">
        <v>1</v>
      </c>
      <c r="E38" s="41">
        <v>0.3</v>
      </c>
      <c r="F38" s="39">
        <v>7</v>
      </c>
      <c r="G38" s="39">
        <v>3</v>
      </c>
      <c r="H38" s="39">
        <v>9</v>
      </c>
      <c r="I38" s="39">
        <v>3</v>
      </c>
      <c r="J38" s="39"/>
      <c r="K38" s="39">
        <v>1</v>
      </c>
      <c r="L38" s="39"/>
      <c r="M38" s="39"/>
      <c r="N38" s="39"/>
      <c r="O38" s="39"/>
      <c r="P38" s="39">
        <v>1</v>
      </c>
      <c r="Q38" s="39"/>
      <c r="R38" s="39"/>
      <c r="S38" s="39"/>
      <c r="T38" s="40">
        <f t="shared" si="7"/>
        <v>0.375</v>
      </c>
      <c r="U38" s="42">
        <f t="shared" si="6"/>
        <v>70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/>
      <c r="D43" s="45">
        <v>1</v>
      </c>
      <c r="E43" s="45"/>
      <c r="F43" s="46"/>
      <c r="G43" s="45">
        <v>2</v>
      </c>
      <c r="H43" s="45">
        <v>7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169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167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170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144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7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171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172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4</v>
      </c>
      <c r="F13" s="34">
        <v>3</v>
      </c>
      <c r="G13" s="39"/>
      <c r="H13" s="44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>
        <v>1</v>
      </c>
      <c r="S13" s="39">
        <v>1</v>
      </c>
      <c r="T13" s="39"/>
      <c r="U13" s="39">
        <v>1</v>
      </c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0.25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4</v>
      </c>
      <c r="F17" s="34">
        <v>3</v>
      </c>
      <c r="G17" s="39">
        <v>2</v>
      </c>
      <c r="H17" s="44">
        <v>2</v>
      </c>
      <c r="I17" s="39">
        <v>1</v>
      </c>
      <c r="J17" s="39"/>
      <c r="K17" s="39"/>
      <c r="L17" s="39">
        <v>1</v>
      </c>
      <c r="M17" s="39"/>
      <c r="N17" s="39"/>
      <c r="O17" s="39"/>
      <c r="P17" s="39"/>
      <c r="Q17" s="39">
        <v>1</v>
      </c>
      <c r="R17" s="39"/>
      <c r="S17" s="39"/>
      <c r="T17" s="39"/>
      <c r="U17" s="39">
        <v>1</v>
      </c>
      <c r="V17" s="34">
        <f t="shared" ref="V17:V32" si="3">I17+2*J17+3*K17+4*L17</f>
        <v>5</v>
      </c>
      <c r="W17" s="40">
        <f t="shared" ref="W17:W32" si="4">(I17+(2*J17)+(3*K17)+(4*L17))/F17</f>
        <v>1.6666666666666667</v>
      </c>
      <c r="X17" s="40">
        <f t="shared" si="1"/>
        <v>0.66666666666666663</v>
      </c>
      <c r="Y17" s="40">
        <f t="shared" ref="Y17:Y32" si="5">H17/F17</f>
        <v>0.66666666666666663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3</v>
      </c>
      <c r="G20" s="39">
        <v>1</v>
      </c>
      <c r="H20" s="44">
        <v>2</v>
      </c>
      <c r="I20" s="39">
        <v>2</v>
      </c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>
        <v>3</v>
      </c>
      <c r="U20" s="39">
        <v>1</v>
      </c>
      <c r="V20" s="34">
        <f t="shared" si="3"/>
        <v>2</v>
      </c>
      <c r="W20" s="40">
        <f t="shared" si="4"/>
        <v>0.66666666666666663</v>
      </c>
      <c r="X20" s="40">
        <f t="shared" si="1"/>
        <v>0.75</v>
      </c>
      <c r="Y20" s="40">
        <f t="shared" si="5"/>
        <v>0.66666666666666663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/>
      <c r="E21" s="39"/>
      <c r="F21" s="34">
        <f t="shared" si="2"/>
        <v>0</v>
      </c>
      <c r="G21" s="39"/>
      <c r="H21" s="44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/>
      <c r="E22" s="39"/>
      <c r="F22" s="34">
        <f t="shared" si="2"/>
        <v>0</v>
      </c>
      <c r="G22" s="39"/>
      <c r="H22" s="44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>
        <v>1</v>
      </c>
      <c r="E23" s="39">
        <v>4</v>
      </c>
      <c r="F23" s="34">
        <v>1</v>
      </c>
      <c r="G23" s="39">
        <v>3</v>
      </c>
      <c r="H23" s="44">
        <v>1</v>
      </c>
      <c r="I23" s="39"/>
      <c r="J23" s="39">
        <v>1</v>
      </c>
      <c r="K23" s="39"/>
      <c r="L23" s="39"/>
      <c r="M23" s="39">
        <v>3</v>
      </c>
      <c r="N23" s="39"/>
      <c r="O23" s="39"/>
      <c r="P23" s="39"/>
      <c r="Q23" s="39"/>
      <c r="R23" s="39"/>
      <c r="S23" s="39"/>
      <c r="T23" s="39"/>
      <c r="U23" s="39"/>
      <c r="V23" s="34">
        <f t="shared" si="3"/>
        <v>2</v>
      </c>
      <c r="W23" s="40">
        <f t="shared" si="4"/>
        <v>2</v>
      </c>
      <c r="X23" s="40">
        <f t="shared" si="1"/>
        <v>1</v>
      </c>
      <c r="Y23" s="40">
        <f t="shared" si="5"/>
        <v>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/>
      <c r="E24" s="39"/>
      <c r="F24" s="34">
        <f t="shared" si="2"/>
        <v>0</v>
      </c>
      <c r="G24" s="39"/>
      <c r="H24" s="44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>
        <v>1</v>
      </c>
      <c r="E25" s="39">
        <v>4</v>
      </c>
      <c r="F25" s="34">
        <f t="shared" si="2"/>
        <v>4</v>
      </c>
      <c r="G25" s="39">
        <v>1</v>
      </c>
      <c r="H25" s="44">
        <v>2</v>
      </c>
      <c r="I25" s="39">
        <v>2</v>
      </c>
      <c r="J25" s="39"/>
      <c r="K25" s="39"/>
      <c r="L25" s="39"/>
      <c r="M25" s="39"/>
      <c r="N25" s="39"/>
      <c r="O25" s="39"/>
      <c r="P25" s="39"/>
      <c r="Q25" s="39"/>
      <c r="R25" s="39"/>
      <c r="S25" s="39">
        <v>1</v>
      </c>
      <c r="T25" s="39"/>
      <c r="U25" s="39">
        <v>1</v>
      </c>
      <c r="V25" s="34">
        <f t="shared" si="3"/>
        <v>2</v>
      </c>
      <c r="W25" s="40">
        <f t="shared" si="4"/>
        <v>0.5</v>
      </c>
      <c r="X25" s="40">
        <f t="shared" si="1"/>
        <v>0.5</v>
      </c>
      <c r="Y25" s="40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>
        <v>1</v>
      </c>
      <c r="E26" s="39">
        <v>4</v>
      </c>
      <c r="F26" s="34">
        <v>3</v>
      </c>
      <c r="G26" s="39">
        <v>1</v>
      </c>
      <c r="H26" s="44">
        <f t="shared" si="0"/>
        <v>0</v>
      </c>
      <c r="I26" s="39"/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0.25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4</v>
      </c>
      <c r="F27" s="34">
        <v>3</v>
      </c>
      <c r="G27" s="39"/>
      <c r="H27" s="44">
        <v>1</v>
      </c>
      <c r="I27" s="39"/>
      <c r="J27" s="39"/>
      <c r="K27" s="39">
        <v>1</v>
      </c>
      <c r="L27" s="39"/>
      <c r="M27" s="39">
        <v>1</v>
      </c>
      <c r="N27" s="39"/>
      <c r="O27" s="39"/>
      <c r="P27" s="39"/>
      <c r="Q27" s="39"/>
      <c r="R27" s="39"/>
      <c r="S27" s="39"/>
      <c r="T27" s="39"/>
      <c r="U27" s="39">
        <v>3</v>
      </c>
      <c r="V27" s="34">
        <f t="shared" si="3"/>
        <v>3</v>
      </c>
      <c r="W27" s="40">
        <f t="shared" si="4"/>
        <v>1</v>
      </c>
      <c r="X27" s="40">
        <f t="shared" si="1"/>
        <v>0.5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>
        <v>1</v>
      </c>
      <c r="E29" s="39">
        <v>4</v>
      </c>
      <c r="F29" s="34">
        <v>2</v>
      </c>
      <c r="G29" s="39">
        <v>1</v>
      </c>
      <c r="H29" s="44">
        <v>1</v>
      </c>
      <c r="I29" s="39">
        <v>1</v>
      </c>
      <c r="J29" s="39"/>
      <c r="K29" s="39"/>
      <c r="L29" s="39"/>
      <c r="M29" s="39">
        <v>1</v>
      </c>
      <c r="N29" s="39"/>
      <c r="O29" s="39"/>
      <c r="P29" s="39">
        <v>1</v>
      </c>
      <c r="Q29" s="39"/>
      <c r="R29" s="39"/>
      <c r="S29" s="39"/>
      <c r="T29" s="39"/>
      <c r="U29" s="39">
        <v>1</v>
      </c>
      <c r="V29" s="34">
        <f t="shared" si="3"/>
        <v>1</v>
      </c>
      <c r="W29" s="40">
        <f t="shared" si="4"/>
        <v>0.5</v>
      </c>
      <c r="X29" s="40">
        <f t="shared" si="1"/>
        <v>0.75</v>
      </c>
      <c r="Y29" s="40">
        <f t="shared" si="5"/>
        <v>0.5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/>
      <c r="E30" s="39"/>
      <c r="F30" s="34">
        <f t="shared" si="2"/>
        <v>0</v>
      </c>
      <c r="G30" s="39"/>
      <c r="H30" s="44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2"/>
        <v>3</v>
      </c>
      <c r="G31" s="39"/>
      <c r="H31" s="44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v>1</v>
      </c>
      <c r="T31" s="39"/>
      <c r="U31" s="39"/>
      <c r="V31" s="44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>
        <v>1</v>
      </c>
      <c r="E37" s="41">
        <v>6</v>
      </c>
      <c r="F37" s="39">
        <v>0</v>
      </c>
      <c r="G37" s="39">
        <v>0</v>
      </c>
      <c r="H37" s="39">
        <v>22</v>
      </c>
      <c r="I37" s="39">
        <v>4</v>
      </c>
      <c r="J37" s="39">
        <v>0</v>
      </c>
      <c r="K37" s="39">
        <v>1</v>
      </c>
      <c r="L37" s="39">
        <v>0</v>
      </c>
      <c r="M37" s="39"/>
      <c r="N37" s="39">
        <v>7</v>
      </c>
      <c r="O37" s="39">
        <v>1</v>
      </c>
      <c r="P37" s="39"/>
      <c r="Q37" s="39">
        <v>1</v>
      </c>
      <c r="R37" s="39"/>
      <c r="S37" s="39"/>
      <c r="T37" s="40">
        <f t="shared" si="7"/>
        <v>0.19047619047619047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9</v>
      </c>
      <c r="H43" s="45">
        <v>0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0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34" ht="15.6" customHeight="1" x14ac:dyDescent="0.3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7" customFormat="1" ht="15.75" customHeight="1" x14ac:dyDescent="0.25">
      <c r="A5" s="4"/>
      <c r="B5" s="5"/>
      <c r="C5" s="67" t="s">
        <v>0</v>
      </c>
      <c r="E5" s="106" t="s">
        <v>173</v>
      </c>
      <c r="F5" s="106"/>
      <c r="G5" s="106"/>
      <c r="H5" s="106"/>
      <c r="I5" s="106"/>
      <c r="J5" s="106"/>
      <c r="K5" s="106"/>
      <c r="L5" s="99" t="s">
        <v>1</v>
      </c>
      <c r="M5" s="99"/>
      <c r="N5" s="99"/>
      <c r="O5" s="99"/>
      <c r="P5" s="106" t="s">
        <v>167</v>
      </c>
      <c r="Q5" s="106"/>
      <c r="R5" s="106"/>
      <c r="S5" s="106"/>
      <c r="T5" s="106"/>
      <c r="U5" s="106"/>
      <c r="V5" s="106"/>
      <c r="W5" s="106"/>
      <c r="X5" s="106"/>
      <c r="Y5" s="106"/>
      <c r="Z5" s="106"/>
      <c r="AC5" s="90" t="s">
        <v>81</v>
      </c>
      <c r="AD5" s="91"/>
      <c r="AE5" s="91"/>
      <c r="AF5" s="91"/>
      <c r="AG5" s="92"/>
    </row>
    <row r="6" spans="1:34" s="67" customFormat="1" ht="15.75" customHeight="1" x14ac:dyDescent="0.3">
      <c r="A6" s="4"/>
      <c r="B6" s="5"/>
      <c r="C6" s="67" t="s">
        <v>2</v>
      </c>
      <c r="E6" s="98" t="s">
        <v>144</v>
      </c>
      <c r="F6" s="98"/>
      <c r="G6" s="98"/>
      <c r="H6" s="98"/>
      <c r="I6" s="98"/>
      <c r="J6" s="98"/>
      <c r="K6" s="98"/>
      <c r="L6" s="99" t="s">
        <v>3</v>
      </c>
      <c r="M6" s="99"/>
      <c r="N6" s="99"/>
      <c r="O6" s="99"/>
      <c r="P6" s="98" t="s">
        <v>146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3"/>
      <c r="AB6" s="3"/>
      <c r="AC6" s="93"/>
      <c r="AD6" s="94"/>
      <c r="AE6" s="94"/>
      <c r="AF6" s="94"/>
      <c r="AG6" s="95"/>
      <c r="AH6" s="3"/>
    </row>
    <row r="7" spans="1:34" s="67" customFormat="1" x14ac:dyDescent="0.3">
      <c r="A7" s="4"/>
      <c r="B7" s="5"/>
      <c r="C7" s="67" t="s">
        <v>4</v>
      </c>
      <c r="E7" s="98" t="s">
        <v>174</v>
      </c>
      <c r="F7" s="98"/>
      <c r="G7" s="98"/>
      <c r="H7" s="98"/>
      <c r="I7" s="98"/>
      <c r="J7" s="98"/>
      <c r="K7" s="98"/>
      <c r="L7" s="99" t="s">
        <v>5</v>
      </c>
      <c r="M7" s="99"/>
      <c r="N7" s="99"/>
      <c r="O7" s="99"/>
      <c r="P7" s="98" t="s">
        <v>144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3"/>
      <c r="AB7" s="3"/>
      <c r="AC7" s="3"/>
      <c r="AD7" s="3"/>
      <c r="AE7" s="3"/>
      <c r="AF7" s="3"/>
      <c r="AG7" s="3"/>
      <c r="AH7" s="3"/>
    </row>
    <row r="8" spans="1:34" s="67" customFormat="1" x14ac:dyDescent="0.3">
      <c r="A8" s="4"/>
      <c r="B8" s="5"/>
      <c r="C8" s="67" t="s">
        <v>6</v>
      </c>
      <c r="E8" s="98" t="s">
        <v>144</v>
      </c>
      <c r="F8" s="98"/>
      <c r="G8" s="98"/>
      <c r="H8" s="98"/>
      <c r="I8" s="98"/>
      <c r="J8" s="98"/>
      <c r="K8" s="98"/>
      <c r="L8" s="99" t="s">
        <v>7</v>
      </c>
      <c r="M8" s="99"/>
      <c r="N8" s="99"/>
      <c r="O8" s="99"/>
      <c r="P8" s="98">
        <v>8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3"/>
      <c r="AB8" s="3"/>
      <c r="AC8" s="96" t="s">
        <v>38</v>
      </c>
      <c r="AD8" s="97"/>
      <c r="AE8" s="6"/>
      <c r="AF8" s="96" t="s">
        <v>39</v>
      </c>
      <c r="AG8" s="97"/>
      <c r="AH8" s="3"/>
    </row>
    <row r="9" spans="1:34" s="67" customFormat="1" x14ac:dyDescent="0.3">
      <c r="A9" s="4"/>
      <c r="B9" s="5"/>
      <c r="C9" s="67" t="s">
        <v>8</v>
      </c>
      <c r="E9" s="107" t="s">
        <v>175</v>
      </c>
      <c r="F9" s="107"/>
      <c r="G9" s="107"/>
      <c r="H9" s="107"/>
      <c r="I9" s="107"/>
      <c r="J9" s="107"/>
      <c r="K9" s="107"/>
      <c r="M9" s="99" t="s">
        <v>9</v>
      </c>
      <c r="N9" s="99"/>
      <c r="O9" s="99"/>
      <c r="P9" s="107" t="s">
        <v>176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9</v>
      </c>
      <c r="C13" s="43" t="str">
        <f>Summary!C7</f>
        <v>Andrew Baker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4">
        <v>1</v>
      </c>
      <c r="I13" s="39"/>
      <c r="J13" s="39"/>
      <c r="K13" s="39"/>
      <c r="L13" s="39">
        <v>1</v>
      </c>
      <c r="M13" s="39"/>
      <c r="N13" s="39"/>
      <c r="O13" s="39"/>
      <c r="P13" s="39"/>
      <c r="Q13" s="39"/>
      <c r="R13" s="39"/>
      <c r="S13" s="39">
        <v>1</v>
      </c>
      <c r="T13" s="39"/>
      <c r="U13" s="39">
        <v>1</v>
      </c>
      <c r="V13" s="34">
        <f>I13+2*J13+3*K13+4*L13</f>
        <v>4</v>
      </c>
      <c r="W13" s="40">
        <f>(I13+(2*J13)+(3*K13)+(4*L13))/F13</f>
        <v>1.3333333333333333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6</v>
      </c>
      <c r="C14" s="43" t="str">
        <f>Summary!C8</f>
        <v>Shawn Daw</v>
      </c>
      <c r="D14" s="39"/>
      <c r="E14" s="39"/>
      <c r="F14" s="34">
        <f>E14-M14-P14-Q14-R14</f>
        <v>0</v>
      </c>
      <c r="G14" s="39"/>
      <c r="H14" s="44">
        <f t="shared" ref="H14:H32" si="0">SUM(I14:L14)</f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23</v>
      </c>
      <c r="C15" s="43" t="str">
        <f>Summary!C9</f>
        <v>Jason Kellington</v>
      </c>
      <c r="D15" s="39"/>
      <c r="E15" s="39"/>
      <c r="F15" s="34">
        <f t="shared" ref="F15:F32" si="2">E15-M15-P15-Q15-R15</f>
        <v>0</v>
      </c>
      <c r="G15" s="39"/>
      <c r="H15" s="44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33</v>
      </c>
      <c r="C16" s="43" t="str">
        <f>Summary!C10</f>
        <v>Sean Cook</v>
      </c>
      <c r="D16" s="39"/>
      <c r="E16" s="39"/>
      <c r="F16" s="34">
        <f t="shared" si="2"/>
        <v>0</v>
      </c>
      <c r="G16" s="39"/>
      <c r="H16" s="44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74</v>
      </c>
      <c r="C17" s="43" t="str">
        <f>Summary!C11</f>
        <v>Adam Corbett</v>
      </c>
      <c r="D17" s="39">
        <v>1</v>
      </c>
      <c r="E17" s="39">
        <v>3</v>
      </c>
      <c r="F17" s="34">
        <v>2</v>
      </c>
      <c r="G17" s="39">
        <v>1</v>
      </c>
      <c r="H17" s="44">
        <f t="shared" si="0"/>
        <v>0</v>
      </c>
      <c r="I17" s="39"/>
      <c r="J17" s="39"/>
      <c r="K17" s="39"/>
      <c r="L17" s="39"/>
      <c r="M17" s="39"/>
      <c r="N17" s="39">
        <v>1</v>
      </c>
      <c r="O17" s="39"/>
      <c r="P17" s="39"/>
      <c r="Q17" s="39"/>
      <c r="R17" s="39">
        <v>1</v>
      </c>
      <c r="S17" s="39"/>
      <c r="T17" s="39"/>
      <c r="U17" s="39">
        <v>1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63</v>
      </c>
      <c r="C18" s="43" t="str">
        <f>Summary!C12</f>
        <v>Corey Campbell</v>
      </c>
      <c r="D18" s="39"/>
      <c r="E18" s="39"/>
      <c r="F18" s="34">
        <f t="shared" si="2"/>
        <v>0</v>
      </c>
      <c r="G18" s="39"/>
      <c r="H18" s="44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22</v>
      </c>
      <c r="C19" s="43" t="str">
        <f>Summary!C13</f>
        <v>Brian McArter</v>
      </c>
      <c r="D19" s="39"/>
      <c r="E19" s="39"/>
      <c r="F19" s="34">
        <f t="shared" si="2"/>
        <v>0</v>
      </c>
      <c r="G19" s="39"/>
      <c r="H19" s="44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8</v>
      </c>
      <c r="C20" s="43" t="str">
        <f>Summary!C14</f>
        <v>Ty Sebastian</v>
      </c>
      <c r="D20" s="39">
        <v>1</v>
      </c>
      <c r="E20" s="39">
        <v>4</v>
      </c>
      <c r="F20" s="34">
        <v>3</v>
      </c>
      <c r="G20" s="39">
        <v>1</v>
      </c>
      <c r="H20" s="44">
        <v>1</v>
      </c>
      <c r="I20" s="39"/>
      <c r="J20" s="39"/>
      <c r="K20" s="39"/>
      <c r="L20" s="39">
        <v>1</v>
      </c>
      <c r="M20" s="39"/>
      <c r="N20" s="39"/>
      <c r="O20" s="39"/>
      <c r="P20" s="39">
        <v>1</v>
      </c>
      <c r="Q20" s="39"/>
      <c r="R20" s="39"/>
      <c r="S20" s="39"/>
      <c r="T20" s="39">
        <v>1</v>
      </c>
      <c r="U20" s="39">
        <v>4</v>
      </c>
      <c r="V20" s="34">
        <f t="shared" si="3"/>
        <v>4</v>
      </c>
      <c r="W20" s="40">
        <f t="shared" si="4"/>
        <v>1.3333333333333333</v>
      </c>
      <c r="X20" s="40">
        <f t="shared" si="1"/>
        <v>0.5</v>
      </c>
      <c r="Y20" s="40">
        <f t="shared" si="5"/>
        <v>0.33333333333333331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44</v>
      </c>
      <c r="C21" s="43" t="str">
        <f>Summary!C15</f>
        <v>Steve Scholl</v>
      </c>
      <c r="D21" s="39">
        <v>1</v>
      </c>
      <c r="E21" s="39">
        <v>3</v>
      </c>
      <c r="F21" s="34">
        <v>2</v>
      </c>
      <c r="G21" s="39">
        <v>1</v>
      </c>
      <c r="H21" s="44">
        <f t="shared" si="0"/>
        <v>0</v>
      </c>
      <c r="I21" s="39"/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0.33333333333333331</v>
      </c>
      <c r="Y21" s="40">
        <f t="shared" si="5"/>
        <v>0</v>
      </c>
      <c r="AA21" s="9"/>
      <c r="AB21" s="9"/>
      <c r="AC21" s="58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28</v>
      </c>
      <c r="C22" s="43" t="str">
        <f>Summary!C16</f>
        <v>Gene Johnston</v>
      </c>
      <c r="D22" s="39">
        <v>1</v>
      </c>
      <c r="E22" s="39">
        <v>3</v>
      </c>
      <c r="F22" s="34">
        <v>2</v>
      </c>
      <c r="G22" s="39">
        <v>2</v>
      </c>
      <c r="H22" s="44">
        <v>1</v>
      </c>
      <c r="I22" s="39">
        <v>1</v>
      </c>
      <c r="J22" s="39"/>
      <c r="K22" s="39"/>
      <c r="L22" s="39"/>
      <c r="M22" s="39"/>
      <c r="N22" s="39"/>
      <c r="O22" s="39"/>
      <c r="P22" s="39">
        <v>1</v>
      </c>
      <c r="Q22" s="39"/>
      <c r="R22" s="39"/>
      <c r="S22" s="39"/>
      <c r="T22" s="39"/>
      <c r="U22" s="39">
        <v>1</v>
      </c>
      <c r="V22" s="34">
        <f t="shared" si="3"/>
        <v>1</v>
      </c>
      <c r="W22" s="40">
        <f t="shared" si="4"/>
        <v>0.5</v>
      </c>
      <c r="X22" s="40">
        <f t="shared" si="1"/>
        <v>0.66666666666666663</v>
      </c>
      <c r="Y22" s="40">
        <f t="shared" si="5"/>
        <v>0.5</v>
      </c>
      <c r="AC22" s="58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10</v>
      </c>
      <c r="C23" s="43" t="str">
        <f>Summary!C17</f>
        <v>Dennis Dewar</v>
      </c>
      <c r="D23" s="39"/>
      <c r="E23" s="39"/>
      <c r="F23" s="34">
        <f t="shared" si="2"/>
        <v>0</v>
      </c>
      <c r="G23" s="39"/>
      <c r="H23" s="44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0</v>
      </c>
      <c r="C24" s="43" t="str">
        <f>Summary!C18</f>
        <v>John Groves</v>
      </c>
      <c r="D24" s="39">
        <v>1</v>
      </c>
      <c r="E24" s="39">
        <v>3</v>
      </c>
      <c r="F24" s="34">
        <v>2</v>
      </c>
      <c r="G24" s="39">
        <v>1</v>
      </c>
      <c r="H24" s="44">
        <v>2</v>
      </c>
      <c r="I24" s="39">
        <v>1</v>
      </c>
      <c r="J24" s="39">
        <v>1</v>
      </c>
      <c r="K24" s="39"/>
      <c r="L24" s="39"/>
      <c r="M24" s="39">
        <v>1</v>
      </c>
      <c r="N24" s="39"/>
      <c r="O24" s="39"/>
      <c r="P24" s="39"/>
      <c r="Q24" s="39"/>
      <c r="R24" s="39"/>
      <c r="S24" s="39"/>
      <c r="T24" s="39"/>
      <c r="U24" s="39">
        <v>2</v>
      </c>
      <c r="V24" s="34">
        <f t="shared" si="3"/>
        <v>3</v>
      </c>
      <c r="W24" s="40">
        <f t="shared" si="4"/>
        <v>1.5</v>
      </c>
      <c r="X24" s="40">
        <f t="shared" si="1"/>
        <v>1</v>
      </c>
      <c r="Y24" s="40">
        <f t="shared" si="5"/>
        <v>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97</v>
      </c>
      <c r="C25" s="43" t="str">
        <f>Summary!C19</f>
        <v>Jamie Hickling</v>
      </c>
      <c r="D25" s="39"/>
      <c r="E25" s="39"/>
      <c r="F25" s="34">
        <f t="shared" si="2"/>
        <v>0</v>
      </c>
      <c r="G25" s="39"/>
      <c r="H25" s="44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15</v>
      </c>
      <c r="C26" s="43" t="str">
        <f>Summary!C20</f>
        <v>Scott McTavish</v>
      </c>
      <c r="D26" s="39"/>
      <c r="E26" s="39"/>
      <c r="F26" s="34">
        <f t="shared" si="2"/>
        <v>0</v>
      </c>
      <c r="G26" s="39"/>
      <c r="H26" s="44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11</v>
      </c>
      <c r="C27" s="43" t="str">
        <f>Summary!C21</f>
        <v>Steve Crawford</v>
      </c>
      <c r="D27" s="39">
        <v>1</v>
      </c>
      <c r="E27" s="39">
        <v>3</v>
      </c>
      <c r="F27" s="34">
        <f t="shared" si="2"/>
        <v>3</v>
      </c>
      <c r="G27" s="39"/>
      <c r="H27" s="44"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1</v>
      </c>
      <c r="C28" s="43" t="str">
        <f>Summary!C22</f>
        <v>Chris Corbett</v>
      </c>
      <c r="D28" s="39"/>
      <c r="E28" s="39"/>
      <c r="F28" s="34">
        <f t="shared" si="2"/>
        <v>0</v>
      </c>
      <c r="G28" s="39"/>
      <c r="H28" s="44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0"/>
      <c r="AC28" s="50"/>
      <c r="AD28" s="23"/>
      <c r="AF28" s="9"/>
      <c r="AH28" s="9"/>
    </row>
    <row r="29" spans="1:34" x14ac:dyDescent="0.3">
      <c r="A29" s="12">
        <v>17</v>
      </c>
      <c r="B29" s="43">
        <f>Summary!B23</f>
        <v>12</v>
      </c>
      <c r="C29" s="43" t="str">
        <f>Summary!C23</f>
        <v>Ben Newell</v>
      </c>
      <c r="D29" s="39"/>
      <c r="E29" s="39"/>
      <c r="F29" s="34">
        <f t="shared" si="2"/>
        <v>0</v>
      </c>
      <c r="G29" s="39"/>
      <c r="H29" s="44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7"/>
      <c r="AC29" s="57"/>
      <c r="AD29" s="47"/>
      <c r="AF29" s="9"/>
      <c r="AH29" s="9"/>
    </row>
    <row r="30" spans="1:34" x14ac:dyDescent="0.3">
      <c r="A30" s="12">
        <v>18</v>
      </c>
      <c r="B30" s="43">
        <f>Summary!B24</f>
        <v>91</v>
      </c>
      <c r="C30" s="43" t="str">
        <f>Summary!C24</f>
        <v xml:space="preserve">Trent Michie </v>
      </c>
      <c r="D30" s="39">
        <v>1</v>
      </c>
      <c r="E30" s="39">
        <v>3</v>
      </c>
      <c r="F30" s="34">
        <v>2</v>
      </c>
      <c r="G30" s="39">
        <v>2</v>
      </c>
      <c r="H30" s="44">
        <v>2</v>
      </c>
      <c r="I30" s="39">
        <v>2</v>
      </c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>
        <v>1</v>
      </c>
      <c r="U30" s="39"/>
      <c r="V30" s="44">
        <f t="shared" si="3"/>
        <v>2</v>
      </c>
      <c r="W30" s="40">
        <f t="shared" si="4"/>
        <v>1</v>
      </c>
      <c r="X30" s="40">
        <f t="shared" si="1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88</v>
      </c>
      <c r="C31" s="43" t="str">
        <f>Summary!C25</f>
        <v>Lane Sebastian</v>
      </c>
      <c r="D31" s="39">
        <v>1</v>
      </c>
      <c r="E31" s="39">
        <v>3</v>
      </c>
      <c r="F31" s="34">
        <f t="shared" si="2"/>
        <v>3</v>
      </c>
      <c r="G31" s="39">
        <v>1</v>
      </c>
      <c r="H31" s="44">
        <v>1</v>
      </c>
      <c r="I31" s="39"/>
      <c r="J31" s="39">
        <v>1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4">
        <f t="shared" si="3"/>
        <v>2</v>
      </c>
      <c r="W31" s="40">
        <f t="shared" si="4"/>
        <v>0.66666666666666663</v>
      </c>
      <c r="X31" s="40">
        <f t="shared" si="1"/>
        <v>0.33333333333333331</v>
      </c>
      <c r="Y31" s="40">
        <f t="shared" si="5"/>
        <v>0.33333333333333331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4</v>
      </c>
      <c r="C32" s="43" t="str">
        <f>Summary!C26</f>
        <v>Ted Jacklin</v>
      </c>
      <c r="D32" s="39"/>
      <c r="E32" s="39"/>
      <c r="F32" s="34">
        <f t="shared" si="2"/>
        <v>0</v>
      </c>
      <c r="G32" s="39"/>
      <c r="H32" s="44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4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6</v>
      </c>
      <c r="C35" s="43" t="str">
        <f>Summary!C31</f>
        <v>Shawn Daw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8</v>
      </c>
      <c r="C36" s="43" t="str">
        <f>Summary!C32</f>
        <v>Ty Sebastian</v>
      </c>
      <c r="D36" s="39">
        <v>1</v>
      </c>
      <c r="E36" s="41">
        <v>5</v>
      </c>
      <c r="F36" s="39">
        <v>1</v>
      </c>
      <c r="G36" s="39">
        <v>1</v>
      </c>
      <c r="H36" s="39">
        <v>18</v>
      </c>
      <c r="I36" s="39">
        <v>2</v>
      </c>
      <c r="J36" s="39">
        <v>0</v>
      </c>
      <c r="K36" s="39">
        <v>1</v>
      </c>
      <c r="L36" s="39"/>
      <c r="M36" s="39"/>
      <c r="N36" s="39">
        <v>12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0.11764705882352941</v>
      </c>
      <c r="U36" s="42">
        <f t="shared" si="6"/>
        <v>1.4000000000000001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10</v>
      </c>
      <c r="C37" s="43" t="str">
        <f>Summary!C33</f>
        <v>Dennis Dewar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88</v>
      </c>
      <c r="C38" s="43" t="str">
        <f>Summary!C34</f>
        <v>Lane Sebastian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0</v>
      </c>
      <c r="C39" s="43" t="str">
        <f>Summary!C35</f>
        <v>Dave Smith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0"/>
      <c r="K42" s="50"/>
    </row>
    <row r="43" spans="1:25" x14ac:dyDescent="0.3">
      <c r="C43" s="45">
        <v>1</v>
      </c>
      <c r="D43" s="45"/>
      <c r="E43" s="45"/>
      <c r="F43" s="46"/>
      <c r="G43" s="45">
        <v>11</v>
      </c>
      <c r="H43" s="45">
        <v>1</v>
      </c>
      <c r="J43" s="57"/>
      <c r="K43" s="57"/>
    </row>
    <row r="44" spans="1:25" x14ac:dyDescent="0.3">
      <c r="J44" s="56"/>
      <c r="K44" s="56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8</vt:i4>
      </vt:variant>
    </vt:vector>
  </HeadingPairs>
  <TitlesOfParts>
    <vt:vector size="33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Game 21</vt:lpstr>
      <vt:lpstr>Game 22</vt:lpstr>
      <vt:lpstr>Game 23</vt:lpstr>
      <vt:lpstr>Game 24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2017-09-12T01:15:46Z</dcterms:modified>
</cp:coreProperties>
</file>